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471D3F16-6164-43C4-A462-1F8626D136A7}" xr6:coauthVersionLast="47" xr6:coauthVersionMax="47" xr10:uidLastSave="{00000000-0000-0000-0000-000000000000}"/>
  <bookViews>
    <workbookView xWindow="-120" yWindow="-120" windowWidth="29040" windowHeight="15720" xr2:uid="{00000000-000D-0000-FFFF-FFFF00000000}"/>
  </bookViews>
  <sheets>
    <sheet name="40.1. Đất ở tại đô thị " sheetId="19" r:id="rId1"/>
    <sheet name="40.2. Đất ở tại nông thôn" sheetId="16" r:id="rId2"/>
    <sheet name="40.3. Đất TMDV tại đô thị" sheetId="20" r:id="rId3"/>
    <sheet name="40.4. Đất TMDV tại nông thôn" sheetId="14" r:id="rId4"/>
    <sheet name="40.5. Đất SXPNN tại đô thị" sheetId="21" r:id="rId5"/>
    <sheet name="40.6. Đất SXPNN tại nông thôn" sheetId="18" r:id="rId6"/>
    <sheet name="40.7. Đất NN" sheetId="15" r:id="rId7"/>
  </sheets>
  <definedNames>
    <definedName name="_xlnm.Print_Titles" localSheetId="0">'40.1. Đất ở tại đô thị '!$7:$8</definedName>
    <definedName name="_xlnm.Print_Titles" localSheetId="1">'40.2. Đất ở tại nông thôn'!$7:$8</definedName>
    <definedName name="_xlnm.Print_Titles" localSheetId="2">'40.3. Đất TMDV tại đô thị'!$7:$8</definedName>
    <definedName name="_xlnm.Print_Titles" localSheetId="3">'40.4. Đất TMDV tại nông thôn'!$7:$8</definedName>
    <definedName name="_xlnm.Print_Titles" localSheetId="4">'40.5. Đất SXPNN tại đô thị'!$7:$8</definedName>
    <definedName name="_xlnm.Print_Titles" localSheetId="5">'40.6. Đất SXPNN tại nông thôn'!$7:$8</definedName>
    <definedName name="_xlnm.Print_Area" localSheetId="0">'40.1. Đất ở tại đô thị '!$A$1:$H$41</definedName>
    <definedName name="_xlnm.Print_Area" localSheetId="1">'40.2. Đất ở tại nông thôn'!$A$1:$H$23</definedName>
    <definedName name="_xlnm.Print_Area" localSheetId="2">'40.3. Đất TMDV tại đô thị'!$A$1:$H$41</definedName>
    <definedName name="_xlnm.Print_Area" localSheetId="3">'40.4. Đất TMDV tại nông thôn'!$A$1:$H$23</definedName>
    <definedName name="_xlnm.Print_Area" localSheetId="4">'40.5. Đất SXPNN tại đô thị'!$A$1:$H$41</definedName>
    <definedName name="_xlnm.Print_Area" localSheetId="5">'40.6. Đất SXPNN tại nông thôn'!$A$1:$H$23</definedName>
    <definedName name="_xlnm.Print_Area" localSheetId="6">'40.7. Đất NN'!$A$1:$E$44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18" l="1"/>
  <c r="E22" i="18"/>
  <c r="E15" i="18"/>
  <c r="F15" i="18"/>
  <c r="G15" i="18"/>
  <c r="E10" i="18"/>
  <c r="F10" i="18"/>
  <c r="G10" i="18"/>
  <c r="H10" i="18"/>
  <c r="E11" i="18"/>
  <c r="F11" i="18"/>
  <c r="G11" i="18"/>
  <c r="H11" i="18"/>
  <c r="E12" i="18"/>
  <c r="F12" i="18"/>
  <c r="G12" i="18"/>
  <c r="H12" i="18"/>
  <c r="E13" i="18"/>
  <c r="F13" i="18"/>
  <c r="G13" i="18"/>
  <c r="H13" i="18"/>
  <c r="E14" i="18"/>
  <c r="E17" i="18"/>
  <c r="E18" i="18"/>
  <c r="E19" i="18"/>
  <c r="F9" i="18"/>
  <c r="G9" i="18"/>
  <c r="H9" i="18"/>
  <c r="E9" i="18"/>
  <c r="E23" i="14"/>
  <c r="E22" i="14"/>
  <c r="E10" i="14"/>
  <c r="F10" i="14"/>
  <c r="G10" i="14"/>
  <c r="H10" i="14"/>
  <c r="E11" i="14"/>
  <c r="F11" i="14"/>
  <c r="G11" i="14"/>
  <c r="H11" i="14"/>
  <c r="E12" i="14"/>
  <c r="F12" i="14"/>
  <c r="G12" i="14"/>
  <c r="H12" i="14"/>
  <c r="E13" i="14"/>
  <c r="F13" i="14"/>
  <c r="G13" i="14"/>
  <c r="H13" i="14"/>
  <c r="E14" i="14"/>
  <c r="E15" i="14"/>
  <c r="F15" i="14"/>
  <c r="G15" i="14"/>
  <c r="E17" i="14"/>
  <c r="E18" i="14"/>
  <c r="E19" i="14"/>
  <c r="F9" i="14"/>
  <c r="G9" i="14"/>
  <c r="H9" i="14"/>
  <c r="E9" i="14"/>
  <c r="E41" i="21" l="1"/>
  <c r="E11" i="21"/>
  <c r="F11" i="21"/>
  <c r="G11" i="21"/>
  <c r="H11" i="21"/>
  <c r="E12" i="21"/>
  <c r="F12" i="21"/>
  <c r="G12" i="21"/>
  <c r="H12" i="21"/>
  <c r="E13" i="21"/>
  <c r="F13" i="21"/>
  <c r="G13" i="21"/>
  <c r="E14" i="21"/>
  <c r="F14" i="21"/>
  <c r="G14" i="21"/>
  <c r="H14" i="21"/>
  <c r="E15" i="21"/>
  <c r="F15" i="21"/>
  <c r="G15" i="21"/>
  <c r="H15" i="21"/>
  <c r="E16" i="21"/>
  <c r="F16" i="21"/>
  <c r="G16" i="21"/>
  <c r="H16" i="21"/>
  <c r="E17" i="21"/>
  <c r="F17" i="21"/>
  <c r="G17" i="21"/>
  <c r="H17" i="21"/>
  <c r="E18" i="21"/>
  <c r="F18" i="21"/>
  <c r="G18" i="21"/>
  <c r="H18" i="21"/>
  <c r="E19" i="21"/>
  <c r="F19" i="21"/>
  <c r="G19" i="21"/>
  <c r="H19" i="21"/>
  <c r="E20" i="21"/>
  <c r="F20" i="21"/>
  <c r="G20" i="21"/>
  <c r="H20" i="21"/>
  <c r="E21" i="21"/>
  <c r="F21" i="21"/>
  <c r="G21" i="21"/>
  <c r="H21" i="21"/>
  <c r="E22" i="21"/>
  <c r="F22" i="21"/>
  <c r="G22" i="21"/>
  <c r="H22" i="21"/>
  <c r="E23" i="21"/>
  <c r="F23" i="21"/>
  <c r="G23" i="21"/>
  <c r="H23" i="21"/>
  <c r="E24" i="21"/>
  <c r="F24" i="21"/>
  <c r="G24" i="21"/>
  <c r="H24" i="21"/>
  <c r="E25" i="21"/>
  <c r="F25" i="21"/>
  <c r="G25" i="21"/>
  <c r="H25" i="21"/>
  <c r="E26" i="21"/>
  <c r="F26" i="21"/>
  <c r="G26" i="21"/>
  <c r="H26" i="21"/>
  <c r="E27" i="21"/>
  <c r="F27" i="21"/>
  <c r="G27" i="21"/>
  <c r="H27" i="21"/>
  <c r="E28" i="21"/>
  <c r="F28" i="21"/>
  <c r="G28" i="21"/>
  <c r="H28" i="21"/>
  <c r="E29" i="21"/>
  <c r="F29" i="21"/>
  <c r="G29" i="21"/>
  <c r="H29" i="21"/>
  <c r="E30" i="21"/>
  <c r="F30" i="21"/>
  <c r="E31" i="21"/>
  <c r="F31" i="21"/>
  <c r="E32" i="21"/>
  <c r="F32" i="21"/>
  <c r="G32" i="21"/>
  <c r="H32" i="21"/>
  <c r="E34" i="21"/>
  <c r="E35" i="21"/>
  <c r="E36" i="21"/>
  <c r="F36" i="21"/>
  <c r="G36" i="21"/>
  <c r="H36" i="21"/>
  <c r="E37" i="21"/>
  <c r="F37" i="21"/>
  <c r="G37" i="21"/>
  <c r="H37" i="21"/>
  <c r="E38" i="21"/>
  <c r="F38" i="21"/>
  <c r="G38" i="21"/>
  <c r="H38" i="21"/>
  <c r="F10" i="21"/>
  <c r="G10" i="21"/>
  <c r="H10" i="21"/>
  <c r="E10" i="21"/>
  <c r="E11" i="20"/>
  <c r="F11" i="20"/>
  <c r="G11" i="20"/>
  <c r="H11" i="20"/>
  <c r="E12" i="20"/>
  <c r="F12" i="20"/>
  <c r="G12" i="20"/>
  <c r="H12" i="20"/>
  <c r="E13" i="20"/>
  <c r="F13" i="20"/>
  <c r="G13" i="20"/>
  <c r="E14" i="20"/>
  <c r="F14" i="20"/>
  <c r="G14" i="20"/>
  <c r="H14" i="20"/>
  <c r="E15" i="20"/>
  <c r="F15" i="20"/>
  <c r="G15" i="20"/>
  <c r="H15" i="20"/>
  <c r="E16" i="20"/>
  <c r="F16" i="20"/>
  <c r="G16" i="20"/>
  <c r="H16" i="20"/>
  <c r="E17" i="20"/>
  <c r="F17" i="20"/>
  <c r="G17" i="20"/>
  <c r="H17" i="20"/>
  <c r="E18" i="20"/>
  <c r="F18" i="20"/>
  <c r="G18" i="20"/>
  <c r="H18" i="20"/>
  <c r="E19" i="20"/>
  <c r="F19" i="20"/>
  <c r="G19" i="20"/>
  <c r="H19" i="20"/>
  <c r="E20" i="20"/>
  <c r="F20" i="20"/>
  <c r="G20" i="20"/>
  <c r="H20" i="20"/>
  <c r="E21" i="20"/>
  <c r="F21" i="20"/>
  <c r="G21" i="20"/>
  <c r="H21" i="20"/>
  <c r="E22" i="20"/>
  <c r="F22" i="20"/>
  <c r="G22" i="20"/>
  <c r="H22" i="20"/>
  <c r="E23" i="20"/>
  <c r="F23" i="20"/>
  <c r="G23" i="20"/>
  <c r="H23" i="20"/>
  <c r="E24" i="20"/>
  <c r="F24" i="20"/>
  <c r="G24" i="20"/>
  <c r="H24" i="20"/>
  <c r="E25" i="20"/>
  <c r="F25" i="20"/>
  <c r="G25" i="20"/>
  <c r="H25" i="20"/>
  <c r="E26" i="20"/>
  <c r="F26" i="20"/>
  <c r="G26" i="20"/>
  <c r="H26" i="20"/>
  <c r="E27" i="20"/>
  <c r="F27" i="20"/>
  <c r="G27" i="20"/>
  <c r="H27" i="20"/>
  <c r="E28" i="20"/>
  <c r="F28" i="20"/>
  <c r="G28" i="20"/>
  <c r="H28" i="20"/>
  <c r="E29" i="20"/>
  <c r="F29" i="20"/>
  <c r="G29" i="20"/>
  <c r="H29" i="20"/>
  <c r="E30" i="20"/>
  <c r="F30" i="20"/>
  <c r="E31" i="20"/>
  <c r="F31" i="20"/>
  <c r="E32" i="20"/>
  <c r="F32" i="20"/>
  <c r="G32" i="20"/>
  <c r="H32" i="20"/>
  <c r="E34" i="20"/>
  <c r="E35" i="20"/>
  <c r="E36" i="20"/>
  <c r="F36" i="20"/>
  <c r="G36" i="20"/>
  <c r="H36" i="20"/>
  <c r="E37" i="20"/>
  <c r="F37" i="20"/>
  <c r="G37" i="20"/>
  <c r="H37" i="20"/>
  <c r="E38" i="20"/>
  <c r="F38" i="20"/>
  <c r="G38" i="20"/>
  <c r="H38" i="20"/>
  <c r="F10" i="20"/>
  <c r="G10" i="20"/>
  <c r="H10" i="20"/>
  <c r="E10" i="20"/>
  <c r="E41" i="20"/>
  <c r="H38" i="19" l="1"/>
  <c r="G38" i="19"/>
  <c r="F38" i="19"/>
  <c r="H37" i="19"/>
  <c r="G37" i="19"/>
  <c r="F37" i="19"/>
  <c r="H36" i="19"/>
  <c r="G36" i="19"/>
  <c r="F36" i="19"/>
  <c r="H32" i="19"/>
  <c r="G32" i="19"/>
  <c r="F32" i="19"/>
  <c r="F31" i="19"/>
  <c r="F30" i="19"/>
  <c r="H29" i="19"/>
  <c r="G29" i="19"/>
  <c r="F29" i="19"/>
  <c r="H28" i="19"/>
  <c r="G28" i="19"/>
  <c r="F28" i="19"/>
  <c r="H27" i="19"/>
  <c r="G27" i="19"/>
  <c r="F27" i="19"/>
  <c r="H26" i="19"/>
  <c r="G26" i="19"/>
  <c r="F26" i="19"/>
  <c r="H25" i="19"/>
  <c r="G25" i="19"/>
  <c r="F25" i="19"/>
  <c r="H24" i="19"/>
  <c r="G24" i="19"/>
  <c r="F24" i="19"/>
  <c r="H23" i="19"/>
  <c r="G23" i="19"/>
  <c r="F23" i="19"/>
  <c r="H22" i="19"/>
  <c r="G22" i="19"/>
  <c r="F22" i="19"/>
  <c r="H21" i="19"/>
  <c r="G21" i="19"/>
  <c r="F21" i="19"/>
  <c r="H20" i="19"/>
  <c r="G20" i="19"/>
  <c r="F20" i="19"/>
  <c r="H19" i="19"/>
  <c r="G19" i="19"/>
  <c r="F19" i="19"/>
  <c r="H18" i="19"/>
  <c r="G18" i="19"/>
  <c r="F18" i="19"/>
  <c r="H17" i="19"/>
  <c r="G17" i="19"/>
  <c r="F17" i="19"/>
  <c r="H16" i="19"/>
  <c r="G16" i="19"/>
  <c r="F16" i="19"/>
  <c r="H15" i="19"/>
  <c r="G15" i="19"/>
  <c r="F15" i="19"/>
  <c r="H14" i="19"/>
  <c r="G14" i="19"/>
  <c r="F14" i="19"/>
  <c r="G13" i="19"/>
  <c r="F13" i="19"/>
  <c r="H12" i="19"/>
  <c r="G12" i="19"/>
  <c r="F12" i="19"/>
  <c r="H11" i="19"/>
  <c r="G11" i="19"/>
  <c r="F11" i="19"/>
  <c r="H10" i="19"/>
  <c r="G10" i="19"/>
  <c r="F10" i="19"/>
  <c r="G15" i="16" l="1"/>
  <c r="F15" i="16"/>
  <c r="H13" i="16" l="1"/>
  <c r="G13" i="16"/>
  <c r="F13" i="16"/>
  <c r="H12" i="16"/>
  <c r="G12" i="16"/>
  <c r="F12" i="16"/>
  <c r="H11" i="16"/>
  <c r="G11" i="16"/>
  <c r="F11" i="16"/>
  <c r="H10" i="16"/>
  <c r="G10" i="16"/>
  <c r="F10" i="16"/>
  <c r="H9" i="16"/>
  <c r="G9" i="16"/>
  <c r="F9" i="16"/>
  <c r="B44" i="15" l="1"/>
  <c r="B43" i="15"/>
  <c r="B42" i="15"/>
  <c r="A42" i="15"/>
  <c r="A43" i="15" s="1"/>
  <c r="A44" i="15" s="1"/>
  <c r="B37" i="15"/>
  <c r="B36" i="15"/>
  <c r="B35" i="15"/>
  <c r="A35" i="15"/>
  <c r="A36" i="15" s="1"/>
  <c r="A37" i="15" s="1"/>
  <c r="B29" i="15"/>
  <c r="B28" i="15"/>
  <c r="B27" i="15"/>
  <c r="A27" i="15"/>
  <c r="A28" i="15" s="1"/>
  <c r="A29" i="15" s="1"/>
  <c r="B21" i="15"/>
  <c r="B20" i="15"/>
  <c r="B19" i="15"/>
  <c r="A19" i="15"/>
  <c r="A20" i="15" s="1"/>
  <c r="A21" i="15" s="1"/>
  <c r="A11" i="15"/>
  <c r="A12" i="15" s="1"/>
  <c r="A13" i="15" s="1"/>
</calcChain>
</file>

<file path=xl/sharedStrings.xml><?xml version="1.0" encoding="utf-8"?>
<sst xmlns="http://schemas.openxmlformats.org/spreadsheetml/2006/main" count="471" uniqueCount="124">
  <si>
    <t>I</t>
  </si>
  <si>
    <t>STT</t>
  </si>
  <si>
    <t>Tên đường</t>
  </si>
  <si>
    <t>Đoạn đường</t>
  </si>
  <si>
    <t>VT1</t>
  </si>
  <si>
    <t xml:space="preserve"> ĐVT: đồng/m2</t>
  </si>
  <si>
    <t>Từ</t>
  </si>
  <si>
    <t>Đến</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</si>
  <si>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</si>
  <si>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</si>
  <si>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</si>
  <si>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</si>
  <si>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</si>
  <si>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</si>
  <si>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</si>
  <si>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</si>
  <si>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</si>
  <si>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</si>
  <si>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 xml:space="preserve">Giá đất ở </t>
  </si>
  <si>
    <t>(Ban hành kèm theo Quyết định số ... ngày... tháng ... năm ... của UBND……)</t>
  </si>
  <si>
    <t>Mẫu số 38</t>
  </si>
  <si>
    <t xml:space="preserve">Giá đất </t>
  </si>
  <si>
    <t>Tên đơn vị hành chính</t>
  </si>
  <si>
    <t>Mẫu số 37</t>
  </si>
  <si>
    <t>BẢNG 1. BẢNG GIÁ ĐẤT TRỒNG CÂY HẰNG NĂM</t>
  </si>
  <si>
    <t xml:space="preserve">II. ĐẤT TRỒNG CÂY HẰNG NĂM KHÁC </t>
  </si>
  <si>
    <t>Trung tâm ngã tư TT Đình Lập</t>
  </si>
  <si>
    <t>Cầu Hạ Lý(Km129+600m)</t>
  </si>
  <si>
    <t>Km 129+600m</t>
  </si>
  <si>
    <t>Ngã tư giao với đường tránh khu 2</t>
  </si>
  <si>
    <t>Km130+347m (cổng nghĩa trang Trung Quốc)</t>
  </si>
  <si>
    <t>Km130+347m</t>
  </si>
  <si>
    <t>Km 128+900</t>
  </si>
  <si>
    <t>Km128+700</t>
  </si>
  <si>
    <t>Km 55+200</t>
  </si>
  <si>
    <t>Ngã ba đường tránh</t>
  </si>
  <si>
    <t>Km54+120m (Đầu cầu ĐL1)</t>
  </si>
  <si>
    <t>Đầu cầu Tà Pheo</t>
  </si>
  <si>
    <t>Đấu nối Quốc lộ 4B tại khu 6</t>
  </si>
  <si>
    <t>Hết khu tái định cư khu 7</t>
  </si>
  <si>
    <t>Đầu cầu Khuổi Siến</t>
  </si>
  <si>
    <t>Đầu cầu Khuổi Vuồng</t>
  </si>
  <si>
    <t>Đấu nối Quốc lộ 4B tại khu 3</t>
  </si>
  <si>
    <t>Đường vào Phố cũ</t>
  </si>
  <si>
    <t>Đấu nối Quốc lộ 31 (thị trấn Đình Lập - Bản Chắt (Đường Nà Thuộc)</t>
  </si>
  <si>
    <t>Đường Vườn Cam (Trung tâm Y tế huyện)</t>
  </si>
  <si>
    <t>Cổng bệnh viện</t>
  </si>
  <si>
    <t>Đường nội bộ khu dân cư khu 6</t>
  </si>
  <si>
    <t>Những thửa đất có mặt tiếp giáp với Đường trục chính khu trung tâm văn hóa thể thao và khu dân cư huyện Đình Lập</t>
  </si>
  <si>
    <t>Đường nội bộ Khu trung tâm văn hóa, thể thao và khu dân cư huyện Đình Lập</t>
  </si>
  <si>
    <t>Đường bê tông khu kinh tế mới (khu 7) đấu nối với đường nội bộ Khu trung tâm văn hóa thể thao và khu dân cư huyện Đình Lập (Từ M26 đến M39 theo mảnh trích đo địa chính số 01/2023)</t>
  </si>
  <si>
    <t>đấu nối đường Quốc lộ 4B tại khu 3</t>
  </si>
  <si>
    <t>Tuyến đường nội bộ có mặt cắt 10,5m</t>
  </si>
  <si>
    <t>Tuyến đường nội bộ có mặt cắt 7,5m</t>
  </si>
  <si>
    <t>Hết điểm KDC tập trung số 6</t>
  </si>
  <si>
    <t>DX 435</t>
  </si>
  <si>
    <t>DX 432</t>
  </si>
  <si>
    <t>DX 436</t>
  </si>
  <si>
    <t>Điểm đấu nối QL4B</t>
  </si>
  <si>
    <t>Trung tâm y tế khu vực Đình Lập</t>
  </si>
  <si>
    <t>Đường bê tông đấu nối QL4B</t>
  </si>
  <si>
    <t>Đường bê tông đấu nối với đường phố cũ</t>
  </si>
  <si>
    <t>Km52</t>
  </si>
  <si>
    <t>Km49</t>
  </si>
  <si>
    <t>Km56+400 (Đến cổng Công ty Lâm Nghiệp)</t>
  </si>
  <si>
    <t>Km56+400 (cổng Công ty Lâm Nghiệp)</t>
  </si>
  <si>
    <t>Km58 (hết địa phận Xã Đình Lập)</t>
  </si>
  <si>
    <t>Km 126+310 (đầu cầu Bình Chương I).</t>
  </si>
  <si>
    <t>Những thửa đất có mặt tiền tiếp giáp với đường ĐH 41 chạy dọc xóm Khau Bân, thôn Tà Hón</t>
  </si>
  <si>
    <t>Khu tái định cư dự án nâng cấp đoạn Km18-km 80 đường Quốc lộ 4B</t>
  </si>
  <si>
    <t>Tuyến 63 (đường trục chính khu TĐC)</t>
  </si>
  <si>
    <t>Các tuyến đường nội bộ có mặt cắt 10,5m</t>
  </si>
  <si>
    <t>Các tuyến đường nội bộ có mặt cắt 7,5m</t>
  </si>
  <si>
    <t>Quốc lộ 31 (Xã Đình Lập - Bẳn Chắt) - (Đường Nà Thuộc) đoạn 1</t>
  </si>
  <si>
    <t>Quốc lộ 31 (Xã Đình Lập - Bẳn Chắt) - (Đường Nà Thuộc) đoạn 2</t>
  </si>
  <si>
    <t>Quốc lộ 31 (Xã Đình Lập - Bẳn Chắt) - (Đường Nà Thuộc) đoạn 3</t>
  </si>
  <si>
    <t>Quốc lộ 31 (Xã Đình Lập - Bẳn Chắt) - (Đường Nà Thuộc) đoạn 4</t>
  </si>
  <si>
    <t>Quốc lộ 31 (Xã Đình Lập - Sơn Động) - (Đường Phai Lì) đoạn 1</t>
  </si>
  <si>
    <t>Quốc lộ 31 (Xã Đình Lập - Sơn Động) - (Đường Phai Lì) đoạn 2</t>
  </si>
  <si>
    <t>Quốc lộ 31 (Xã Đình Lập - Sơn Động) - (Đường Phai Lì) đoạn 3</t>
  </si>
  <si>
    <t>Quốc lộ 4B (Xã Đình Lập - Quảng Ninh) - (Đường Hòa Bình) đoạn 1</t>
  </si>
  <si>
    <t>Quốc lộ 4B (Xã Đình Lập - Quảng Ninh) - (Đường Hòa Bình) đoạn 2</t>
  </si>
  <si>
    <t>Quốc lộ 4B (Xã Đình Lập - Quảng Ninh) - (Đường Hòa Bình) đoạn 3</t>
  </si>
  <si>
    <t>Hết địa phận xã Đình Lập</t>
  </si>
  <si>
    <t>Ngã tư xã Đình Lập</t>
  </si>
  <si>
    <t>Trung tâm ngã tư xã Đình Lập</t>
  </si>
  <si>
    <t>Quốc lộ 4B Đường Nội Thị - Đường Yên Lập (QL 4B cũ - Xã Đình Lập - Lạng Sơn) đoạn 1</t>
  </si>
  <si>
    <t>Quốc lộ 4B Đường Nội Thị - Đường Yên Lập (QL 4B cũ - Xã Đình Lập - Lạng Sơn) đoạn 2</t>
  </si>
  <si>
    <t>Quốc lộ 4B Đường Nội Thị - Đường Yên Lập (QL 4B cũ - Xã Đình Lập - Lạng Sơn) đoạn 3</t>
  </si>
  <si>
    <t>Tuyến đường tránh Quốc lộ 4B (Xã Đình Lập - Quảng Ninh) (Đường 31-10) đoạn 1</t>
  </si>
  <si>
    <t>Tuyến đường tránh Quốc lộ 4B (Xã Đình Lập - Quảng Ninh) (Đường 31-10) đoạn 2</t>
  </si>
  <si>
    <t>Tuyến đường tránh Quốc lộ 4B (Xã Đình Lập - Quảng Ninh) (Đường 31-10) đoạn 3</t>
  </si>
  <si>
    <t>Tuyến đường tránh Quốc lộ 4B (Xã Đình Lập - Quảng Ninh) (Đường 31-10) đoạn 4</t>
  </si>
  <si>
    <t>Đấu nối Quốc lộ 4B Đường Nội Thị - Đường Yên Lập (Quốc lộ 4B cũ - xã Đình Lập - Lạng Sơn)</t>
  </si>
  <si>
    <t>Đấu nối Đường Nội Thị - Đường Yên Lập (Quốc lộ 4B cũ - xã Đình Lập - Lạng Sơn)</t>
  </si>
  <si>
    <t>Đấu nối Đường 31-10 tuyến đường tránh quốc lộ 4B (xã Đình Lập - Quảng Ninh)</t>
  </si>
  <si>
    <t>Quốc lộ 4B (Xã Đình Lập - Lạng Sơn)</t>
  </si>
  <si>
    <t>Quốc lộ 4B (Xã Đình Lập - Quảng Ninh)</t>
  </si>
  <si>
    <t>Quốc lộ 31 (Xã Đình Lập - Sơn Động)</t>
  </si>
  <si>
    <t>Từ đầu cầu Phật Chỉ</t>
  </si>
  <si>
    <t>Khu đô thị phía Đông xã Đình Lập</t>
  </si>
  <si>
    <t>Những thửa đất có mặt tiếp giáp với đường Ql 31 chạy dọc theo các thôn thuộc địa phận xã Đình Lập</t>
  </si>
  <si>
    <t>40. Xã Đình Lập</t>
  </si>
  <si>
    <t>Thị trấn Đình Lập cũ</t>
  </si>
  <si>
    <t>Xã Đình Lập cũ</t>
  </si>
  <si>
    <t>Một phần xã Bính Xá cũ sáp nhập vào xã Đình Lập mới</t>
  </si>
  <si>
    <t>Mẫu số 39</t>
  </si>
  <si>
    <t>Khu vực còn lại tại đô thị (Các vị trí không quy định giá)</t>
  </si>
  <si>
    <t>BẢNG 40.1: BẢNG GIÁ ĐẤT Ở TẠI ĐÔ THỊ</t>
  </si>
  <si>
    <t>BẢNG 40.2: BẢNG GIÁ ĐẤT Ở TẠI NÔNG THÔN</t>
  </si>
  <si>
    <t>BẢNG 40.3: BẢNG GIÁ ĐẤT THƯƠNG MẠI, DỊCH VỤ TẠI ĐÔ THỊ</t>
  </si>
  <si>
    <t>BẢNG 40.4: BẢNG GIÁ ĐẤT THƯƠNG MẠI, DỊCH VỤ TẠI NÔNG THÔN</t>
  </si>
  <si>
    <t>BẢNG 40.7: BẢNG GIÁ ĐẤT NÔNG NGHIỆP</t>
  </si>
  <si>
    <t>24.1</t>
  </si>
  <si>
    <t>24.2</t>
  </si>
  <si>
    <t>Ghi chú: Các vị trí (Vị trí 2, vị trí 3, vị trí 4) không có mức giá thì áp dụng theo bảng giá đất các khu vực còn lại tại đô thị.</t>
  </si>
  <si>
    <t>Giá đất thương mại, dịch vụ</t>
  </si>
  <si>
    <t>BẢNG 40.5: BẢNG GIÁ ĐẤT CƠ SỞ SẢN XUẤT PHI NÔNG NGHIỆP TẠI ĐÔ THỊ</t>
  </si>
  <si>
    <t>Giá đất cơ sở sản xuất phi nông nghiệp</t>
  </si>
  <si>
    <t>8.1</t>
  </si>
  <si>
    <t>8.2</t>
  </si>
  <si>
    <t>8.3</t>
  </si>
  <si>
    <t>Ghi chú: Các vị trí (Vị trí 2, vị trí 3) không có mức giá thì áp dụng theo bảng giá đất các khu vực còn lại tại nông thôn.</t>
  </si>
  <si>
    <t>BẢNG 40.6: BẢNG GIÁ ĐẤT CƠ SỞ SẢN XUẤT PHI NÔNG NGHIỆP TẠI NÔNG THÔN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</si>
</sst>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1"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b/>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43" fontId="6" fillId="0" borderId="0" applyFont="0" applyFill="0" applyBorder="0" applyAlignment="0" applyProtection="0"/>
  </cellStyleXfs>
  <cellXfs count="67">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3" fontId="3" fillId="2" borderId="1" xfId="0" applyNumberFormat="1" applyFont="1" applyFill="1" applyBorder="1" applyAlignment="1">
      <alignment horizontal="right" vertical="center" wrapText="1"/>
    </xf>
    <xf numFmtId="3" fontId="2" fillId="2" borderId="1" xfId="0" applyNumberFormat="1" applyFont="1" applyFill="1" applyBorder="1" applyAlignment="1">
      <alignment vertical="center"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0" xfId="0" applyFont="1" applyAlignment="1">
      <alignment horizontal="centerContinuous" vertical="center" wrapText="1"/>
    </xf>
    <xf numFmtId="0" fontId="7"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1" fillId="3" borderId="1" xfId="0" applyFont="1" applyFill="1" applyBorder="1" applyAlignment="1">
      <alignment vertical="center" wrapText="1"/>
    </xf>
    <xf numFmtId="0" fontId="2" fillId="3" borderId="1" xfId="0" applyFont="1" applyFill="1" applyBorder="1" applyAlignment="1">
      <alignment vertical="center" wrapText="1"/>
    </xf>
    <xf numFmtId="0" fontId="2" fillId="0" borderId="1" xfId="0" applyFont="1" applyBorder="1" applyAlignment="1">
      <alignment vertical="center" wrapText="1"/>
    </xf>
    <xf numFmtId="3" fontId="2" fillId="3" borderId="1" xfId="0" applyNumberFormat="1" applyFont="1" applyFill="1" applyBorder="1" applyAlignment="1">
      <alignment horizontal="right" vertical="center" wrapText="1"/>
    </xf>
    <xf numFmtId="0" fontId="0" fillId="2" borderId="1" xfId="0" applyFill="1" applyBorder="1" applyAlignment="1">
      <alignment vertical="center" wrapText="1"/>
    </xf>
    <xf numFmtId="0" fontId="0" fillId="2" borderId="1" xfId="0" applyFill="1" applyBorder="1" applyAlignment="1">
      <alignment horizontal="center" vertical="center" wrapText="1"/>
    </xf>
    <xf numFmtId="0" fontId="7" fillId="0" borderId="1" xfId="0" applyFont="1" applyBorder="1" applyAlignment="1">
      <alignment horizontal="left" vertical="center"/>
    </xf>
    <xf numFmtId="0" fontId="9" fillId="2" borderId="0" xfId="0" applyFont="1" applyFill="1"/>
    <xf numFmtId="3" fontId="1" fillId="2" borderId="6" xfId="0" applyNumberFormat="1" applyFont="1" applyFill="1" applyBorder="1" applyAlignment="1">
      <alignment horizontal="center" vertical="center" wrapText="1"/>
    </xf>
    <xf numFmtId="3" fontId="1" fillId="2" borderId="1" xfId="0" applyNumberFormat="1" applyFont="1" applyFill="1" applyBorder="1" applyAlignment="1">
      <alignment horizontal="right" vertical="center" wrapText="1"/>
    </xf>
    <xf numFmtId="3" fontId="8" fillId="2" borderId="1" xfId="0" applyNumberFormat="1" applyFont="1" applyFill="1" applyBorder="1" applyAlignment="1">
      <alignment horizontal="right" vertical="center" wrapText="1"/>
    </xf>
    <xf numFmtId="0" fontId="10" fillId="2" borderId="0" xfId="0" applyFont="1" applyFill="1"/>
    <xf numFmtId="3" fontId="2" fillId="0" borderId="1" xfId="1" applyNumberFormat="1" applyFont="1" applyFill="1" applyBorder="1" applyAlignment="1">
      <alignment horizontal="right" vertical="center"/>
    </xf>
    <xf numFmtId="0" fontId="5" fillId="2" borderId="0" xfId="0" applyFont="1" applyFill="1" applyAlignment="1">
      <alignment vertical="center" wrapText="1"/>
    </xf>
    <xf numFmtId="0" fontId="1"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1"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2" fillId="3" borderId="1" xfId="0" applyFont="1" applyFill="1" applyBorder="1" applyAlignment="1">
      <alignment horizontal="left" vertical="center" wrapText="1"/>
    </xf>
    <xf numFmtId="0" fontId="2" fillId="2" borderId="1" xfId="0" applyFont="1" applyFill="1" applyBorder="1" applyAlignment="1">
      <alignment vertical="center" wrapText="1"/>
    </xf>
    <xf numFmtId="0" fontId="2" fillId="3" borderId="1" xfId="0" applyFont="1" applyFill="1" applyBorder="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2" fillId="0" borderId="1" xfId="0" applyFont="1" applyBorder="1" applyAlignment="1">
      <alignment vertical="center" wrapText="1"/>
    </xf>
    <xf numFmtId="0" fontId="1" fillId="2" borderId="1" xfId="0" applyFont="1" applyFill="1" applyBorder="1" applyAlignment="1">
      <alignmen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3" fontId="2" fillId="0" borderId="2" xfId="1" applyNumberFormat="1" applyFont="1" applyFill="1" applyBorder="1" applyAlignment="1">
      <alignment horizontal="right" vertical="center"/>
    </xf>
    <xf numFmtId="3" fontId="2" fillId="0" borderId="3" xfId="1" applyNumberFormat="1" applyFont="1" applyFill="1" applyBorder="1" applyAlignment="1">
      <alignment horizontal="right" vertical="center"/>
    </xf>
    <xf numFmtId="3" fontId="2" fillId="0" borderId="4" xfId="1" applyNumberFormat="1" applyFont="1" applyFill="1" applyBorder="1" applyAlignment="1">
      <alignment horizontal="right" vertical="center"/>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1" fillId="0" borderId="0" xfId="0" applyFont="1" applyAlignment="1">
      <alignment horizontal="center"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0D85B-9FCA-4DC7-A349-1531DD196459}">
  <dimension ref="A1:H972"/>
  <sheetViews>
    <sheetView tabSelected="1" view="pageBreakPreview" zoomScaleNormal="100" zoomScaleSheetLayoutView="100" workbookViewId="0">
      <selection activeCell="E7" sqref="E7:H7"/>
    </sheetView>
  </sheetViews>
  <sheetFormatPr defaultColWidth="9.140625" defaultRowHeight="62.25" customHeight="1" x14ac:dyDescent="0.25"/>
  <cols>
    <col min="1" max="1" width="5.7109375" style="3" customWidth="1"/>
    <col min="2" max="4" width="25.7109375" style="3" customWidth="1"/>
    <col min="5" max="8" width="15.7109375" style="19" customWidth="1"/>
    <col min="9" max="16384" width="9.140625" style="3"/>
  </cols>
  <sheetData>
    <row r="1" spans="1:8" ht="15.75" x14ac:dyDescent="0.25">
      <c r="A1" s="5"/>
      <c r="B1" s="13"/>
      <c r="C1" s="13"/>
      <c r="D1" s="13"/>
      <c r="E1" s="14"/>
      <c r="F1" s="14"/>
      <c r="G1" s="14"/>
      <c r="H1" s="14"/>
    </row>
    <row r="2" spans="1:8" ht="15.75" x14ac:dyDescent="0.25">
      <c r="A2" s="42" t="s">
        <v>102</v>
      </c>
      <c r="B2" s="42"/>
      <c r="C2" s="13"/>
      <c r="D2" s="13"/>
      <c r="E2" s="14"/>
      <c r="F2" s="14"/>
      <c r="G2" s="43" t="s">
        <v>106</v>
      </c>
      <c r="H2" s="43"/>
    </row>
    <row r="3" spans="1:8" ht="15.75" x14ac:dyDescent="0.25">
      <c r="A3" s="12"/>
      <c r="B3" s="13"/>
      <c r="C3" s="13"/>
      <c r="D3" s="13"/>
      <c r="E3" s="14"/>
      <c r="F3" s="14"/>
      <c r="G3" s="14"/>
      <c r="H3" s="14"/>
    </row>
    <row r="4" spans="1:8" ht="15.75" x14ac:dyDescent="0.25">
      <c r="A4" s="44" t="s">
        <v>108</v>
      </c>
      <c r="B4" s="44"/>
      <c r="C4" s="44"/>
      <c r="D4" s="44"/>
      <c r="E4" s="44"/>
      <c r="F4" s="44"/>
      <c r="G4" s="44"/>
      <c r="H4" s="44"/>
    </row>
    <row r="5" spans="1:8" ht="15.75" x14ac:dyDescent="0.25">
      <c r="A5" s="45" t="s">
        <v>19</v>
      </c>
      <c r="B5" s="45"/>
      <c r="C5" s="45"/>
      <c r="D5" s="45"/>
      <c r="E5" s="45"/>
      <c r="F5" s="45"/>
      <c r="G5" s="45"/>
      <c r="H5" s="45"/>
    </row>
    <row r="6" spans="1:8" ht="15.75" x14ac:dyDescent="0.25">
      <c r="A6" s="46" t="s">
        <v>5</v>
      </c>
      <c r="B6" s="46"/>
      <c r="C6" s="46"/>
      <c r="D6" s="46"/>
      <c r="E6" s="46"/>
      <c r="F6" s="46"/>
      <c r="G6" s="46"/>
      <c r="H6" s="46"/>
    </row>
    <row r="7" spans="1:8" ht="15.75" x14ac:dyDescent="0.25">
      <c r="A7" s="40" t="s">
        <v>1</v>
      </c>
      <c r="B7" s="40" t="s">
        <v>2</v>
      </c>
      <c r="C7" s="40" t="s">
        <v>3</v>
      </c>
      <c r="D7" s="40"/>
      <c r="E7" s="40" t="s">
        <v>18</v>
      </c>
      <c r="F7" s="40"/>
      <c r="G7" s="40"/>
      <c r="H7" s="40"/>
    </row>
    <row r="8" spans="1:8" ht="15.75" x14ac:dyDescent="0.25">
      <c r="A8" s="40"/>
      <c r="B8" s="40"/>
      <c r="C8" s="8" t="s">
        <v>6</v>
      </c>
      <c r="D8" s="8" t="s">
        <v>7</v>
      </c>
      <c r="E8" s="15" t="s">
        <v>4</v>
      </c>
      <c r="F8" s="15" t="s">
        <v>9</v>
      </c>
      <c r="G8" s="15" t="s">
        <v>10</v>
      </c>
      <c r="H8" s="15" t="s">
        <v>11</v>
      </c>
    </row>
    <row r="9" spans="1:8" s="33" customFormat="1" ht="15.75" x14ac:dyDescent="0.25">
      <c r="A9" s="16" t="s">
        <v>0</v>
      </c>
      <c r="B9" s="26" t="s">
        <v>103</v>
      </c>
      <c r="C9" s="26"/>
      <c r="D9" s="26"/>
      <c r="E9" s="16"/>
      <c r="F9" s="16"/>
      <c r="G9" s="16"/>
      <c r="H9" s="16"/>
    </row>
    <row r="10" spans="1:8" ht="47.25" x14ac:dyDescent="0.25">
      <c r="A10" s="4">
        <v>1</v>
      </c>
      <c r="B10" s="27" t="s">
        <v>73</v>
      </c>
      <c r="C10" s="27" t="s">
        <v>85</v>
      </c>
      <c r="D10" s="27" t="s">
        <v>27</v>
      </c>
      <c r="E10" s="6">
        <v>8520000</v>
      </c>
      <c r="F10" s="29">
        <f>+E10*0.6</f>
        <v>5112000</v>
      </c>
      <c r="G10" s="29">
        <f>+E10*0.4</f>
        <v>3408000</v>
      </c>
      <c r="H10" s="29">
        <f>+E10*0.2</f>
        <v>1704000</v>
      </c>
    </row>
    <row r="11" spans="1:8" ht="47.25" x14ac:dyDescent="0.25">
      <c r="A11" s="4">
        <v>2</v>
      </c>
      <c r="B11" s="27" t="s">
        <v>74</v>
      </c>
      <c r="C11" s="27" t="s">
        <v>28</v>
      </c>
      <c r="D11" s="27" t="s">
        <v>29</v>
      </c>
      <c r="E11" s="6">
        <v>5630000</v>
      </c>
      <c r="F11" s="29">
        <f t="shared" ref="F11:F28" si="0">+E11*0.6</f>
        <v>3378000</v>
      </c>
      <c r="G11" s="29">
        <f t="shared" ref="G11:G28" si="1">+E11*0.4</f>
        <v>2252000</v>
      </c>
      <c r="H11" s="29">
        <f t="shared" ref="H11:H28" si="2">+E11*0.2</f>
        <v>1126000</v>
      </c>
    </row>
    <row r="12" spans="1:8" ht="47.25" x14ac:dyDescent="0.25">
      <c r="A12" s="4">
        <v>3</v>
      </c>
      <c r="B12" s="27" t="s">
        <v>75</v>
      </c>
      <c r="C12" s="27" t="s">
        <v>29</v>
      </c>
      <c r="D12" s="27" t="s">
        <v>30</v>
      </c>
      <c r="E12" s="6">
        <v>3320000</v>
      </c>
      <c r="F12" s="29">
        <f t="shared" si="0"/>
        <v>1992000</v>
      </c>
      <c r="G12" s="29">
        <f t="shared" si="1"/>
        <v>1328000</v>
      </c>
      <c r="H12" s="29">
        <f t="shared" si="2"/>
        <v>664000</v>
      </c>
    </row>
    <row r="13" spans="1:8" ht="47.25" x14ac:dyDescent="0.25">
      <c r="A13" s="4">
        <v>4</v>
      </c>
      <c r="B13" s="27" t="s">
        <v>76</v>
      </c>
      <c r="C13" s="27" t="s">
        <v>31</v>
      </c>
      <c r="D13" s="27" t="s">
        <v>83</v>
      </c>
      <c r="E13" s="6">
        <v>1830000</v>
      </c>
      <c r="F13" s="29">
        <f t="shared" si="0"/>
        <v>1098000</v>
      </c>
      <c r="G13" s="29">
        <f t="shared" si="1"/>
        <v>732000</v>
      </c>
      <c r="H13" s="29"/>
    </row>
    <row r="14" spans="1:8" ht="47.25" x14ac:dyDescent="0.25">
      <c r="A14" s="4">
        <v>5</v>
      </c>
      <c r="B14" s="27" t="s">
        <v>77</v>
      </c>
      <c r="C14" s="27" t="s">
        <v>26</v>
      </c>
      <c r="D14" s="27" t="s">
        <v>32</v>
      </c>
      <c r="E14" s="6">
        <v>5700000</v>
      </c>
      <c r="F14" s="29">
        <f t="shared" si="0"/>
        <v>3420000</v>
      </c>
      <c r="G14" s="29">
        <f t="shared" si="1"/>
        <v>2280000</v>
      </c>
      <c r="H14" s="29">
        <f t="shared" si="2"/>
        <v>1140000</v>
      </c>
    </row>
    <row r="15" spans="1:8" ht="47.25" x14ac:dyDescent="0.25">
      <c r="A15" s="4">
        <v>6</v>
      </c>
      <c r="B15" s="27" t="s">
        <v>78</v>
      </c>
      <c r="C15" s="27" t="s">
        <v>32</v>
      </c>
      <c r="D15" s="27" t="s">
        <v>33</v>
      </c>
      <c r="E15" s="6">
        <v>3490000</v>
      </c>
      <c r="F15" s="29">
        <f t="shared" si="0"/>
        <v>2094000</v>
      </c>
      <c r="G15" s="29">
        <f t="shared" si="1"/>
        <v>1396000</v>
      </c>
      <c r="H15" s="29">
        <f t="shared" si="2"/>
        <v>698000</v>
      </c>
    </row>
    <row r="16" spans="1:8" ht="47.25" x14ac:dyDescent="0.25">
      <c r="A16" s="4">
        <v>7</v>
      </c>
      <c r="B16" s="27" t="s">
        <v>79</v>
      </c>
      <c r="C16" s="27" t="s">
        <v>33</v>
      </c>
      <c r="D16" s="27" t="s">
        <v>83</v>
      </c>
      <c r="E16" s="6">
        <v>3030000</v>
      </c>
      <c r="F16" s="29">
        <f t="shared" si="0"/>
        <v>1818000</v>
      </c>
      <c r="G16" s="29">
        <f t="shared" si="1"/>
        <v>1212000</v>
      </c>
      <c r="H16" s="29">
        <f t="shared" si="2"/>
        <v>606000</v>
      </c>
    </row>
    <row r="17" spans="1:8" ht="47.25" x14ac:dyDescent="0.25">
      <c r="A17" s="4">
        <v>8</v>
      </c>
      <c r="B17" s="27" t="s">
        <v>80</v>
      </c>
      <c r="C17" s="27" t="s">
        <v>84</v>
      </c>
      <c r="D17" s="27" t="s">
        <v>34</v>
      </c>
      <c r="E17" s="6">
        <v>6680000</v>
      </c>
      <c r="F17" s="29">
        <f t="shared" si="0"/>
        <v>4008000</v>
      </c>
      <c r="G17" s="29">
        <f t="shared" si="1"/>
        <v>2672000</v>
      </c>
      <c r="H17" s="29">
        <f t="shared" si="2"/>
        <v>1336000</v>
      </c>
    </row>
    <row r="18" spans="1:8" ht="47.25" x14ac:dyDescent="0.25">
      <c r="A18" s="4">
        <v>9</v>
      </c>
      <c r="B18" s="27" t="s">
        <v>81</v>
      </c>
      <c r="C18" s="27" t="s">
        <v>34</v>
      </c>
      <c r="D18" s="27" t="s">
        <v>35</v>
      </c>
      <c r="E18" s="6">
        <v>5500000</v>
      </c>
      <c r="F18" s="29">
        <f t="shared" si="0"/>
        <v>3300000</v>
      </c>
      <c r="G18" s="29">
        <f t="shared" si="1"/>
        <v>2200000</v>
      </c>
      <c r="H18" s="29">
        <f t="shared" si="2"/>
        <v>1100000</v>
      </c>
    </row>
    <row r="19" spans="1:8" ht="47.25" x14ac:dyDescent="0.25">
      <c r="A19" s="4">
        <v>10</v>
      </c>
      <c r="B19" s="27" t="s">
        <v>82</v>
      </c>
      <c r="C19" s="27" t="s">
        <v>35</v>
      </c>
      <c r="D19" s="27" t="s">
        <v>83</v>
      </c>
      <c r="E19" s="6">
        <v>4600000</v>
      </c>
      <c r="F19" s="29">
        <f t="shared" si="0"/>
        <v>2760000</v>
      </c>
      <c r="G19" s="29">
        <f t="shared" si="1"/>
        <v>1840000</v>
      </c>
      <c r="H19" s="29">
        <f t="shared" si="2"/>
        <v>920000</v>
      </c>
    </row>
    <row r="20" spans="1:8" ht="63" x14ac:dyDescent="0.25">
      <c r="A20" s="4">
        <v>11</v>
      </c>
      <c r="B20" s="27" t="s">
        <v>86</v>
      </c>
      <c r="C20" s="27" t="s">
        <v>84</v>
      </c>
      <c r="D20" s="27" t="s">
        <v>36</v>
      </c>
      <c r="E20" s="6">
        <v>8180000</v>
      </c>
      <c r="F20" s="29">
        <f t="shared" si="0"/>
        <v>4908000</v>
      </c>
      <c r="G20" s="29">
        <f t="shared" si="1"/>
        <v>3272000</v>
      </c>
      <c r="H20" s="29">
        <f t="shared" si="2"/>
        <v>1636000</v>
      </c>
    </row>
    <row r="21" spans="1:8" ht="63" x14ac:dyDescent="0.25">
      <c r="A21" s="4">
        <v>12</v>
      </c>
      <c r="B21" s="27" t="s">
        <v>87</v>
      </c>
      <c r="C21" s="27" t="s">
        <v>36</v>
      </c>
      <c r="D21" s="27" t="s">
        <v>37</v>
      </c>
      <c r="E21" s="6">
        <v>6080000</v>
      </c>
      <c r="F21" s="29">
        <f t="shared" si="0"/>
        <v>3648000</v>
      </c>
      <c r="G21" s="29">
        <f t="shared" si="1"/>
        <v>2432000</v>
      </c>
      <c r="H21" s="29">
        <f t="shared" si="2"/>
        <v>1216000</v>
      </c>
    </row>
    <row r="22" spans="1:8" ht="63" x14ac:dyDescent="0.25">
      <c r="A22" s="4">
        <v>13</v>
      </c>
      <c r="B22" s="27" t="s">
        <v>88</v>
      </c>
      <c r="C22" s="27" t="s">
        <v>37</v>
      </c>
      <c r="D22" s="27" t="s">
        <v>83</v>
      </c>
      <c r="E22" s="6">
        <v>4300000</v>
      </c>
      <c r="F22" s="29">
        <f t="shared" si="0"/>
        <v>2580000</v>
      </c>
      <c r="G22" s="29">
        <f t="shared" si="1"/>
        <v>1720000</v>
      </c>
      <c r="H22" s="29">
        <f t="shared" si="2"/>
        <v>860000</v>
      </c>
    </row>
    <row r="23" spans="1:8" ht="63" x14ac:dyDescent="0.25">
      <c r="A23" s="4">
        <v>14</v>
      </c>
      <c r="B23" s="27" t="s">
        <v>89</v>
      </c>
      <c r="C23" s="27" t="s">
        <v>38</v>
      </c>
      <c r="D23" s="27" t="s">
        <v>39</v>
      </c>
      <c r="E23" s="6">
        <v>4720000</v>
      </c>
      <c r="F23" s="29">
        <f t="shared" si="0"/>
        <v>2832000</v>
      </c>
      <c r="G23" s="29">
        <f t="shared" si="1"/>
        <v>1888000</v>
      </c>
      <c r="H23" s="29">
        <f t="shared" si="2"/>
        <v>944000</v>
      </c>
    </row>
    <row r="24" spans="1:8" ht="63" x14ac:dyDescent="0.25">
      <c r="A24" s="4">
        <v>15</v>
      </c>
      <c r="B24" s="27" t="s">
        <v>90</v>
      </c>
      <c r="C24" s="27" t="s">
        <v>39</v>
      </c>
      <c r="D24" s="27" t="s">
        <v>40</v>
      </c>
      <c r="E24" s="6">
        <v>6480000</v>
      </c>
      <c r="F24" s="29">
        <f t="shared" si="0"/>
        <v>3888000</v>
      </c>
      <c r="G24" s="29">
        <f t="shared" si="1"/>
        <v>2592000</v>
      </c>
      <c r="H24" s="29">
        <f t="shared" si="2"/>
        <v>1296000</v>
      </c>
    </row>
    <row r="25" spans="1:8" ht="63" x14ac:dyDescent="0.25">
      <c r="A25" s="4">
        <v>16</v>
      </c>
      <c r="B25" s="27" t="s">
        <v>91</v>
      </c>
      <c r="C25" s="27" t="s">
        <v>40</v>
      </c>
      <c r="D25" s="27" t="s">
        <v>41</v>
      </c>
      <c r="E25" s="6">
        <v>4610000</v>
      </c>
      <c r="F25" s="29">
        <f t="shared" si="0"/>
        <v>2766000</v>
      </c>
      <c r="G25" s="29">
        <f t="shared" si="1"/>
        <v>1844000</v>
      </c>
      <c r="H25" s="29">
        <f t="shared" si="2"/>
        <v>922000</v>
      </c>
    </row>
    <row r="26" spans="1:8" ht="63" x14ac:dyDescent="0.25">
      <c r="A26" s="4">
        <v>17</v>
      </c>
      <c r="B26" s="27" t="s">
        <v>92</v>
      </c>
      <c r="C26" s="27" t="s">
        <v>41</v>
      </c>
      <c r="D26" s="27" t="s">
        <v>42</v>
      </c>
      <c r="E26" s="6">
        <v>4780000</v>
      </c>
      <c r="F26" s="29">
        <f t="shared" si="0"/>
        <v>2868000</v>
      </c>
      <c r="G26" s="29">
        <f t="shared" si="1"/>
        <v>1912000</v>
      </c>
      <c r="H26" s="29">
        <f t="shared" si="2"/>
        <v>956000</v>
      </c>
    </row>
    <row r="27" spans="1:8" ht="63" x14ac:dyDescent="0.25">
      <c r="A27" s="4">
        <v>18</v>
      </c>
      <c r="B27" s="27" t="s">
        <v>43</v>
      </c>
      <c r="C27" s="27" t="s">
        <v>93</v>
      </c>
      <c r="D27" s="27" t="s">
        <v>44</v>
      </c>
      <c r="E27" s="6">
        <v>4760000</v>
      </c>
      <c r="F27" s="29">
        <f t="shared" si="0"/>
        <v>2856000</v>
      </c>
      <c r="G27" s="29">
        <f t="shared" si="1"/>
        <v>1904000</v>
      </c>
      <c r="H27" s="29">
        <f t="shared" si="2"/>
        <v>952000</v>
      </c>
    </row>
    <row r="28" spans="1:8" ht="63" x14ac:dyDescent="0.25">
      <c r="A28" s="4">
        <v>19</v>
      </c>
      <c r="B28" s="27" t="s">
        <v>45</v>
      </c>
      <c r="C28" s="27" t="s">
        <v>94</v>
      </c>
      <c r="D28" s="27" t="s">
        <v>46</v>
      </c>
      <c r="E28" s="6">
        <v>3950000</v>
      </c>
      <c r="F28" s="29">
        <f t="shared" si="0"/>
        <v>2370000</v>
      </c>
      <c r="G28" s="29">
        <f t="shared" si="1"/>
        <v>1580000</v>
      </c>
      <c r="H28" s="29">
        <f t="shared" si="2"/>
        <v>790000</v>
      </c>
    </row>
    <row r="29" spans="1:8" ht="15.75" x14ac:dyDescent="0.25">
      <c r="A29" s="4">
        <v>20</v>
      </c>
      <c r="B29" s="47" t="s">
        <v>47</v>
      </c>
      <c r="C29" s="47"/>
      <c r="D29" s="47"/>
      <c r="E29" s="6">
        <v>3230000</v>
      </c>
      <c r="F29" s="17">
        <f t="shared" ref="F29:F31" si="3">E29*0.6</f>
        <v>1938000</v>
      </c>
      <c r="G29" s="17">
        <f t="shared" ref="G29" si="4">E29*0.4</f>
        <v>1292000</v>
      </c>
      <c r="H29" s="17">
        <f t="shared" ref="H29" si="5">E29*0.2</f>
        <v>646000</v>
      </c>
    </row>
    <row r="30" spans="1:8" ht="78.75" x14ac:dyDescent="0.25">
      <c r="A30" s="4">
        <v>21</v>
      </c>
      <c r="B30" s="7" t="s">
        <v>48</v>
      </c>
      <c r="C30" s="7" t="s">
        <v>94</v>
      </c>
      <c r="D30" s="7" t="s">
        <v>95</v>
      </c>
      <c r="E30" s="6">
        <v>6600000</v>
      </c>
      <c r="F30" s="17">
        <f t="shared" si="3"/>
        <v>3960000</v>
      </c>
      <c r="G30" s="17"/>
      <c r="H30" s="17"/>
    </row>
    <row r="31" spans="1:8" ht="15.75" x14ac:dyDescent="0.25">
      <c r="A31" s="4">
        <v>22</v>
      </c>
      <c r="B31" s="48" t="s">
        <v>49</v>
      </c>
      <c r="C31" s="48"/>
      <c r="D31" s="48"/>
      <c r="E31" s="6">
        <v>5200000</v>
      </c>
      <c r="F31" s="17">
        <f t="shared" si="3"/>
        <v>3120000</v>
      </c>
      <c r="G31" s="17"/>
      <c r="H31" s="17"/>
    </row>
    <row r="32" spans="1:8" ht="46.5" customHeight="1" x14ac:dyDescent="0.25">
      <c r="A32" s="4">
        <v>23</v>
      </c>
      <c r="B32" s="49" t="s">
        <v>50</v>
      </c>
      <c r="C32" s="49"/>
      <c r="D32" s="49"/>
      <c r="E32" s="6">
        <v>3210000</v>
      </c>
      <c r="F32" s="29">
        <f>+E32*0.6</f>
        <v>1926000</v>
      </c>
      <c r="G32" s="29">
        <f>+E32*0.4</f>
        <v>1284000</v>
      </c>
      <c r="H32" s="29">
        <f>+E32*0.2</f>
        <v>642000</v>
      </c>
    </row>
    <row r="33" spans="1:8" s="37" customFormat="1" ht="31.5" x14ac:dyDescent="0.25">
      <c r="A33" s="8">
        <v>24</v>
      </c>
      <c r="B33" s="26" t="s">
        <v>100</v>
      </c>
      <c r="C33" s="26" t="s">
        <v>41</v>
      </c>
      <c r="D33" s="26" t="s">
        <v>51</v>
      </c>
      <c r="E33" s="35"/>
      <c r="F33" s="36"/>
      <c r="G33" s="36"/>
      <c r="H33" s="36"/>
    </row>
    <row r="34" spans="1:8" ht="15.75" x14ac:dyDescent="0.25">
      <c r="A34" s="4" t="s">
        <v>113</v>
      </c>
      <c r="B34" s="49" t="s">
        <v>52</v>
      </c>
      <c r="C34" s="49"/>
      <c r="D34" s="49"/>
      <c r="E34" s="18">
        <v>3960000</v>
      </c>
      <c r="F34" s="18"/>
      <c r="G34" s="18"/>
      <c r="H34" s="18"/>
    </row>
    <row r="35" spans="1:8" ht="15.75" x14ac:dyDescent="0.25">
      <c r="A35" s="4" t="s">
        <v>114</v>
      </c>
      <c r="B35" s="49" t="s">
        <v>53</v>
      </c>
      <c r="C35" s="49"/>
      <c r="D35" s="49"/>
      <c r="E35" s="18">
        <v>3160000</v>
      </c>
      <c r="F35" s="18"/>
      <c r="G35" s="18"/>
      <c r="H35" s="18"/>
    </row>
    <row r="36" spans="1:8" s="33" customFormat="1" ht="31.5" x14ac:dyDescent="0.25">
      <c r="A36" s="20">
        <v>25</v>
      </c>
      <c r="B36" s="27" t="s">
        <v>56</v>
      </c>
      <c r="C36" s="27" t="s">
        <v>58</v>
      </c>
      <c r="D36" s="27" t="s">
        <v>54</v>
      </c>
      <c r="E36" s="6">
        <v>2900000</v>
      </c>
      <c r="F36" s="29">
        <f t="shared" ref="F36:F38" si="6">+E36*0.6</f>
        <v>1740000</v>
      </c>
      <c r="G36" s="29">
        <f t="shared" ref="G36:G38" si="7">+E36*0.4</f>
        <v>1160000</v>
      </c>
      <c r="H36" s="29">
        <f t="shared" ref="H36:H38" si="8">+E36*0.2</f>
        <v>580000</v>
      </c>
    </row>
    <row r="37" spans="1:8" ht="31.5" x14ac:dyDescent="0.25">
      <c r="A37" s="20">
        <v>26</v>
      </c>
      <c r="B37" s="27" t="s">
        <v>55</v>
      </c>
      <c r="C37" s="27" t="s">
        <v>60</v>
      </c>
      <c r="D37" s="27" t="s">
        <v>59</v>
      </c>
      <c r="E37" s="6">
        <v>3060000</v>
      </c>
      <c r="F37" s="29">
        <f t="shared" si="6"/>
        <v>1836000</v>
      </c>
      <c r="G37" s="29">
        <f t="shared" si="7"/>
        <v>1224000</v>
      </c>
      <c r="H37" s="29">
        <f t="shared" si="8"/>
        <v>612000</v>
      </c>
    </row>
    <row r="38" spans="1:8" ht="31.5" x14ac:dyDescent="0.25">
      <c r="A38" s="20">
        <v>27</v>
      </c>
      <c r="B38" s="27" t="s">
        <v>57</v>
      </c>
      <c r="C38" s="27" t="s">
        <v>61</v>
      </c>
      <c r="D38" s="27" t="s">
        <v>58</v>
      </c>
      <c r="E38" s="6">
        <v>3220000</v>
      </c>
      <c r="F38" s="29">
        <f t="shared" si="6"/>
        <v>1932000</v>
      </c>
      <c r="G38" s="29">
        <f t="shared" si="7"/>
        <v>1288000</v>
      </c>
      <c r="H38" s="29">
        <f t="shared" si="8"/>
        <v>644000</v>
      </c>
    </row>
    <row r="39" spans="1:8" ht="15.75" x14ac:dyDescent="0.25">
      <c r="A39" s="41" t="s">
        <v>115</v>
      </c>
      <c r="B39" s="41"/>
      <c r="C39" s="41"/>
      <c r="D39" s="41"/>
      <c r="E39" s="41"/>
      <c r="F39" s="41"/>
      <c r="G39" s="41"/>
      <c r="H39" s="41"/>
    </row>
    <row r="40" spans="1:8" ht="15.75" x14ac:dyDescent="0.25">
      <c r="A40" s="50" t="s">
        <v>107</v>
      </c>
      <c r="B40" s="50"/>
      <c r="C40" s="50"/>
      <c r="D40" s="50"/>
      <c r="E40" s="51"/>
      <c r="F40" s="51"/>
      <c r="G40" s="51"/>
      <c r="H40" s="51"/>
    </row>
    <row r="41" spans="1:8" ht="15.75" x14ac:dyDescent="0.25">
      <c r="A41" s="4">
        <v>1</v>
      </c>
      <c r="B41" s="7" t="s">
        <v>103</v>
      </c>
      <c r="C41" s="7"/>
      <c r="D41" s="7"/>
      <c r="E41" s="6">
        <v>280000</v>
      </c>
      <c r="F41" s="17"/>
      <c r="G41" s="17"/>
      <c r="H41" s="17"/>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sheetData>
  <mergeCells count="16">
    <mergeCell ref="A40:H40"/>
    <mergeCell ref="A2:B2"/>
    <mergeCell ref="G2:H2"/>
    <mergeCell ref="A4:H4"/>
    <mergeCell ref="A5:H5"/>
    <mergeCell ref="A6:H6"/>
    <mergeCell ref="A7:A8"/>
    <mergeCell ref="B7:B8"/>
    <mergeCell ref="C7:D7"/>
    <mergeCell ref="E7:H7"/>
    <mergeCell ref="A39:H39"/>
    <mergeCell ref="B29:D29"/>
    <mergeCell ref="B31:D31"/>
    <mergeCell ref="B32:D32"/>
    <mergeCell ref="B34:D34"/>
    <mergeCell ref="B35:D35"/>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H930"/>
  <sheetViews>
    <sheetView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19" customWidth="1"/>
    <col min="9" max="16384" width="9.140625" style="3"/>
  </cols>
  <sheetData>
    <row r="1" spans="1:8" ht="15.75" x14ac:dyDescent="0.25">
      <c r="A1" s="5"/>
      <c r="B1" s="13"/>
      <c r="C1" s="13"/>
      <c r="D1" s="13"/>
      <c r="E1" s="14"/>
      <c r="F1" s="14"/>
      <c r="G1" s="14"/>
      <c r="H1" s="14"/>
    </row>
    <row r="2" spans="1:8" ht="15.75" x14ac:dyDescent="0.25">
      <c r="A2" s="42" t="s">
        <v>102</v>
      </c>
      <c r="B2" s="42"/>
      <c r="C2" s="13"/>
      <c r="D2" s="13"/>
      <c r="E2" s="14"/>
      <c r="F2" s="14"/>
      <c r="G2" s="43" t="s">
        <v>20</v>
      </c>
      <c r="H2" s="43"/>
    </row>
    <row r="3" spans="1:8" ht="15.75" x14ac:dyDescent="0.25">
      <c r="A3" s="12"/>
      <c r="B3" s="13"/>
      <c r="C3" s="13"/>
      <c r="D3" s="13"/>
      <c r="E3" s="14"/>
      <c r="F3" s="14"/>
      <c r="G3" s="14"/>
      <c r="H3" s="14"/>
    </row>
    <row r="4" spans="1:8" ht="15.75" x14ac:dyDescent="0.25">
      <c r="A4" s="44" t="s">
        <v>109</v>
      </c>
      <c r="B4" s="44"/>
      <c r="C4" s="44"/>
      <c r="D4" s="44"/>
      <c r="E4" s="44"/>
      <c r="F4" s="44"/>
      <c r="G4" s="44"/>
      <c r="H4" s="44"/>
    </row>
    <row r="5" spans="1:8" ht="15.75" x14ac:dyDescent="0.25">
      <c r="A5" s="45" t="s">
        <v>19</v>
      </c>
      <c r="B5" s="45"/>
      <c r="C5" s="45"/>
      <c r="D5" s="45"/>
      <c r="E5" s="45"/>
      <c r="F5" s="45"/>
      <c r="G5" s="45"/>
      <c r="H5" s="45"/>
    </row>
    <row r="6" spans="1:8" ht="15.75" x14ac:dyDescent="0.25">
      <c r="A6" s="46" t="s">
        <v>5</v>
      </c>
      <c r="B6" s="46"/>
      <c r="C6" s="46"/>
      <c r="D6" s="46"/>
      <c r="E6" s="46"/>
      <c r="F6" s="46"/>
      <c r="G6" s="46"/>
      <c r="H6" s="46"/>
    </row>
    <row r="7" spans="1:8" ht="15.75" x14ac:dyDescent="0.25">
      <c r="A7" s="40" t="s">
        <v>1</v>
      </c>
      <c r="B7" s="40" t="s">
        <v>2</v>
      </c>
      <c r="C7" s="40" t="s">
        <v>3</v>
      </c>
      <c r="D7" s="40"/>
      <c r="E7" s="40" t="s">
        <v>18</v>
      </c>
      <c r="F7" s="40"/>
      <c r="G7" s="40"/>
      <c r="H7" s="40"/>
    </row>
    <row r="8" spans="1:8" ht="15.75" x14ac:dyDescent="0.25">
      <c r="A8" s="40"/>
      <c r="B8" s="40"/>
      <c r="C8" s="8" t="s">
        <v>6</v>
      </c>
      <c r="D8" s="8" t="s">
        <v>7</v>
      </c>
      <c r="E8" s="15" t="s">
        <v>4</v>
      </c>
      <c r="F8" s="15" t="s">
        <v>9</v>
      </c>
      <c r="G8" s="15" t="s">
        <v>10</v>
      </c>
      <c r="H8" s="15" t="s">
        <v>11</v>
      </c>
    </row>
    <row r="9" spans="1:8" ht="31.5" x14ac:dyDescent="0.25">
      <c r="A9" s="4">
        <v>1</v>
      </c>
      <c r="B9" s="28" t="s">
        <v>96</v>
      </c>
      <c r="C9" s="28" t="s">
        <v>83</v>
      </c>
      <c r="D9" s="28" t="s">
        <v>62</v>
      </c>
      <c r="E9" s="18">
        <v>2860000</v>
      </c>
      <c r="F9" s="29">
        <f t="shared" ref="F9:F13" si="0">+E9*0.6</f>
        <v>1716000</v>
      </c>
      <c r="G9" s="29">
        <f t="shared" ref="G9:G13" si="1">+E9*0.4</f>
        <v>1144000</v>
      </c>
      <c r="H9" s="29">
        <f t="shared" ref="H9:H13" si="2">+E9*0.2</f>
        <v>572000</v>
      </c>
    </row>
    <row r="10" spans="1:8" ht="31.5" x14ac:dyDescent="0.25">
      <c r="A10" s="4">
        <v>2</v>
      </c>
      <c r="B10" s="28" t="s">
        <v>96</v>
      </c>
      <c r="C10" s="28" t="s">
        <v>62</v>
      </c>
      <c r="D10" s="28" t="s">
        <v>63</v>
      </c>
      <c r="E10" s="18">
        <v>1770000</v>
      </c>
      <c r="F10" s="29">
        <f t="shared" si="0"/>
        <v>1062000</v>
      </c>
      <c r="G10" s="29">
        <f t="shared" si="1"/>
        <v>708000</v>
      </c>
      <c r="H10" s="29">
        <f t="shared" si="2"/>
        <v>354000</v>
      </c>
    </row>
    <row r="11" spans="1:8" ht="31.5" x14ac:dyDescent="0.25">
      <c r="A11" s="4">
        <v>3</v>
      </c>
      <c r="B11" s="28" t="s">
        <v>97</v>
      </c>
      <c r="C11" s="28" t="s">
        <v>99</v>
      </c>
      <c r="D11" s="28" t="s">
        <v>64</v>
      </c>
      <c r="E11" s="18">
        <v>2800000</v>
      </c>
      <c r="F11" s="29">
        <f t="shared" si="0"/>
        <v>1680000</v>
      </c>
      <c r="G11" s="29">
        <f t="shared" si="1"/>
        <v>1120000</v>
      </c>
      <c r="H11" s="29">
        <f t="shared" si="2"/>
        <v>560000</v>
      </c>
    </row>
    <row r="12" spans="1:8" ht="31.5" x14ac:dyDescent="0.25">
      <c r="A12" s="4">
        <v>4</v>
      </c>
      <c r="B12" s="28" t="s">
        <v>97</v>
      </c>
      <c r="C12" s="28" t="s">
        <v>65</v>
      </c>
      <c r="D12" s="28" t="s">
        <v>66</v>
      </c>
      <c r="E12" s="18">
        <v>2050000</v>
      </c>
      <c r="F12" s="29">
        <f t="shared" si="0"/>
        <v>1230000</v>
      </c>
      <c r="G12" s="29">
        <f t="shared" si="1"/>
        <v>820000</v>
      </c>
      <c r="H12" s="29">
        <f t="shared" si="2"/>
        <v>410000</v>
      </c>
    </row>
    <row r="13" spans="1:8" ht="31.5" x14ac:dyDescent="0.25">
      <c r="A13" s="4">
        <v>5</v>
      </c>
      <c r="B13" s="28" t="s">
        <v>98</v>
      </c>
      <c r="C13" s="28" t="s">
        <v>83</v>
      </c>
      <c r="D13" s="28" t="s">
        <v>67</v>
      </c>
      <c r="E13" s="18">
        <v>1700000</v>
      </c>
      <c r="F13" s="29">
        <f t="shared" si="0"/>
        <v>1020000</v>
      </c>
      <c r="G13" s="29">
        <f t="shared" si="1"/>
        <v>680000</v>
      </c>
      <c r="H13" s="29">
        <f t="shared" si="2"/>
        <v>340000</v>
      </c>
    </row>
    <row r="14" spans="1:8" ht="30.75" customHeight="1" x14ac:dyDescent="0.25">
      <c r="A14" s="4">
        <v>6</v>
      </c>
      <c r="B14" s="52" t="s">
        <v>68</v>
      </c>
      <c r="C14" s="52"/>
      <c r="D14" s="52"/>
      <c r="E14" s="18">
        <v>400000</v>
      </c>
      <c r="F14" s="29"/>
      <c r="G14" s="29"/>
      <c r="H14" s="29"/>
    </row>
    <row r="15" spans="1:8" ht="30.75" customHeight="1" x14ac:dyDescent="0.25">
      <c r="A15" s="4">
        <v>7</v>
      </c>
      <c r="B15" s="52" t="s">
        <v>101</v>
      </c>
      <c r="C15" s="52"/>
      <c r="D15" s="52"/>
      <c r="E15" s="18">
        <v>500000</v>
      </c>
      <c r="F15" s="29">
        <f>+E15*0.6</f>
        <v>300000</v>
      </c>
      <c r="G15" s="29">
        <f>+E15*0.4</f>
        <v>200000</v>
      </c>
      <c r="H15" s="17"/>
    </row>
    <row r="16" spans="1:8" ht="15.75" x14ac:dyDescent="0.25">
      <c r="A16" s="8">
        <v>8</v>
      </c>
      <c r="B16" s="53" t="s">
        <v>69</v>
      </c>
      <c r="C16" s="53"/>
      <c r="D16" s="53"/>
      <c r="E16" s="6"/>
      <c r="F16" s="17"/>
      <c r="G16" s="17"/>
      <c r="H16" s="17"/>
    </row>
    <row r="17" spans="1:8" ht="15.75" x14ac:dyDescent="0.25">
      <c r="A17" s="4" t="s">
        <v>119</v>
      </c>
      <c r="B17" s="48" t="s">
        <v>70</v>
      </c>
      <c r="C17" s="48"/>
      <c r="D17" s="48"/>
      <c r="E17" s="6">
        <v>3400000</v>
      </c>
      <c r="F17" s="6"/>
      <c r="G17" s="6"/>
      <c r="H17" s="6"/>
    </row>
    <row r="18" spans="1:8" ht="15.75" x14ac:dyDescent="0.25">
      <c r="A18" s="4" t="s">
        <v>120</v>
      </c>
      <c r="B18" s="48" t="s">
        <v>71</v>
      </c>
      <c r="C18" s="48"/>
      <c r="D18" s="48"/>
      <c r="E18" s="6">
        <v>2900000</v>
      </c>
      <c r="F18" s="6"/>
      <c r="G18" s="6"/>
      <c r="H18" s="6"/>
    </row>
    <row r="19" spans="1:8" ht="15.75" x14ac:dyDescent="0.25">
      <c r="A19" s="4" t="s">
        <v>121</v>
      </c>
      <c r="B19" s="48" t="s">
        <v>72</v>
      </c>
      <c r="C19" s="48"/>
      <c r="D19" s="48"/>
      <c r="E19" s="6">
        <v>2200000</v>
      </c>
      <c r="F19" s="6"/>
      <c r="G19" s="6"/>
      <c r="H19" s="6"/>
    </row>
    <row r="20" spans="1:8" ht="15.75" x14ac:dyDescent="0.25">
      <c r="A20" s="41" t="s">
        <v>122</v>
      </c>
      <c r="B20" s="41"/>
      <c r="C20" s="41"/>
      <c r="D20" s="41"/>
      <c r="E20" s="41"/>
      <c r="F20" s="41"/>
      <c r="G20" s="41"/>
      <c r="H20" s="41"/>
    </row>
    <row r="21" spans="1:8" ht="15.75" x14ac:dyDescent="0.25">
      <c r="A21" s="50" t="s">
        <v>8</v>
      </c>
      <c r="B21" s="50"/>
      <c r="C21" s="50"/>
      <c r="D21" s="50"/>
      <c r="E21" s="50"/>
      <c r="F21" s="50"/>
      <c r="G21" s="50"/>
      <c r="H21" s="50"/>
    </row>
    <row r="22" spans="1:8" ht="15.75" x14ac:dyDescent="0.25">
      <c r="A22" s="4">
        <v>1</v>
      </c>
      <c r="B22" s="28" t="s">
        <v>104</v>
      </c>
      <c r="C22" s="30"/>
      <c r="D22" s="30"/>
      <c r="E22" s="18">
        <v>170000</v>
      </c>
      <c r="F22" s="29"/>
      <c r="G22" s="29"/>
      <c r="H22" s="31"/>
    </row>
    <row r="23" spans="1:8" ht="47.25" x14ac:dyDescent="0.25">
      <c r="A23" s="4">
        <v>2</v>
      </c>
      <c r="B23" s="28" t="s">
        <v>105</v>
      </c>
      <c r="C23" s="30"/>
      <c r="D23" s="30"/>
      <c r="E23" s="18">
        <v>140000</v>
      </c>
      <c r="F23" s="29"/>
      <c r="G23" s="29"/>
      <c r="H23" s="31"/>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sheetData>
  <mergeCells count="17">
    <mergeCell ref="A7:A8"/>
    <mergeCell ref="B7:B8"/>
    <mergeCell ref="C7:D7"/>
    <mergeCell ref="E7:H7"/>
    <mergeCell ref="A2:B2"/>
    <mergeCell ref="G2:H2"/>
    <mergeCell ref="A4:H4"/>
    <mergeCell ref="A5:H5"/>
    <mergeCell ref="A6:H6"/>
    <mergeCell ref="A21:H21"/>
    <mergeCell ref="B19:D19"/>
    <mergeCell ref="A20:H20"/>
    <mergeCell ref="B14:D14"/>
    <mergeCell ref="B15:D15"/>
    <mergeCell ref="B16:D16"/>
    <mergeCell ref="B17:D17"/>
    <mergeCell ref="B18:D18"/>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CE41E-D0C8-4F9B-84B3-1980C59F854E}">
  <dimension ref="A1:H995"/>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19" customWidth="1"/>
    <col min="9" max="16384" width="9.140625" style="3"/>
  </cols>
  <sheetData>
    <row r="1" spans="1:8" ht="15.75" x14ac:dyDescent="0.25">
      <c r="A1" s="5"/>
      <c r="B1" s="13"/>
      <c r="C1" s="13"/>
      <c r="D1" s="13"/>
      <c r="E1" s="14"/>
      <c r="F1" s="14"/>
      <c r="G1" s="14"/>
      <c r="H1" s="14"/>
    </row>
    <row r="2" spans="1:8" ht="15.75" x14ac:dyDescent="0.25">
      <c r="A2" s="42" t="s">
        <v>102</v>
      </c>
      <c r="B2" s="42"/>
      <c r="C2" s="13"/>
      <c r="D2" s="13"/>
      <c r="E2" s="14"/>
      <c r="F2" s="14"/>
      <c r="G2" s="43" t="s">
        <v>106</v>
      </c>
      <c r="H2" s="43"/>
    </row>
    <row r="3" spans="1:8" ht="15.75" x14ac:dyDescent="0.25">
      <c r="A3" s="12"/>
      <c r="B3" s="13"/>
      <c r="C3" s="13"/>
      <c r="D3" s="13"/>
      <c r="E3" s="14"/>
      <c r="F3" s="14"/>
      <c r="G3" s="14"/>
      <c r="H3" s="14"/>
    </row>
    <row r="4" spans="1:8" ht="15.75" x14ac:dyDescent="0.25">
      <c r="A4" s="44" t="s">
        <v>110</v>
      </c>
      <c r="B4" s="44"/>
      <c r="C4" s="44"/>
      <c r="D4" s="44"/>
      <c r="E4" s="44"/>
      <c r="F4" s="44"/>
      <c r="G4" s="44"/>
      <c r="H4" s="44"/>
    </row>
    <row r="5" spans="1:8" ht="15.75" x14ac:dyDescent="0.25">
      <c r="A5" s="45" t="s">
        <v>19</v>
      </c>
      <c r="B5" s="45"/>
      <c r="C5" s="45"/>
      <c r="D5" s="45"/>
      <c r="E5" s="45"/>
      <c r="F5" s="45"/>
      <c r="G5" s="45"/>
      <c r="H5" s="45"/>
    </row>
    <row r="6" spans="1:8" ht="15.75" x14ac:dyDescent="0.25">
      <c r="A6" s="46" t="s">
        <v>5</v>
      </c>
      <c r="B6" s="46"/>
      <c r="C6" s="46"/>
      <c r="D6" s="46"/>
      <c r="E6" s="46"/>
      <c r="F6" s="46"/>
      <c r="G6" s="46"/>
      <c r="H6" s="46"/>
    </row>
    <row r="7" spans="1:8" ht="15.75" x14ac:dyDescent="0.25">
      <c r="A7" s="40" t="s">
        <v>1</v>
      </c>
      <c r="B7" s="40" t="s">
        <v>2</v>
      </c>
      <c r="C7" s="40" t="s">
        <v>3</v>
      </c>
      <c r="D7" s="40"/>
      <c r="E7" s="40" t="s">
        <v>116</v>
      </c>
      <c r="F7" s="40"/>
      <c r="G7" s="40"/>
      <c r="H7" s="40"/>
    </row>
    <row r="8" spans="1:8" ht="15.75" x14ac:dyDescent="0.25">
      <c r="A8" s="40"/>
      <c r="B8" s="40"/>
      <c r="C8" s="8" t="s">
        <v>6</v>
      </c>
      <c r="D8" s="8" t="s">
        <v>7</v>
      </c>
      <c r="E8" s="15" t="s">
        <v>4</v>
      </c>
      <c r="F8" s="15" t="s">
        <v>9</v>
      </c>
      <c r="G8" s="15" t="s">
        <v>10</v>
      </c>
      <c r="H8" s="15" t="s">
        <v>11</v>
      </c>
    </row>
    <row r="9" spans="1:8" s="33" customFormat="1" ht="15.75" x14ac:dyDescent="0.25">
      <c r="A9" s="16" t="s">
        <v>0</v>
      </c>
      <c r="B9" s="26" t="s">
        <v>103</v>
      </c>
      <c r="C9" s="26"/>
      <c r="D9" s="26"/>
      <c r="E9" s="16"/>
      <c r="F9" s="16"/>
      <c r="G9" s="16"/>
      <c r="H9" s="16"/>
    </row>
    <row r="10" spans="1:8" ht="47.25" x14ac:dyDescent="0.25">
      <c r="A10" s="4">
        <v>1</v>
      </c>
      <c r="B10" s="27" t="s">
        <v>73</v>
      </c>
      <c r="C10" s="27" t="s">
        <v>85</v>
      </c>
      <c r="D10" s="27" t="s">
        <v>27</v>
      </c>
      <c r="E10" s="6">
        <f>+'40.1. Đất ở tại đô thị '!E10*0.8</f>
        <v>6816000</v>
      </c>
      <c r="F10" s="6">
        <f>+'40.1. Đất ở tại đô thị '!F10*0.8</f>
        <v>4089600</v>
      </c>
      <c r="G10" s="6">
        <f>+'40.1. Đất ở tại đô thị '!G10*0.8</f>
        <v>2726400</v>
      </c>
      <c r="H10" s="6">
        <f>+'40.1. Đất ở tại đô thị '!H10*0.8</f>
        <v>1363200</v>
      </c>
    </row>
    <row r="11" spans="1:8" ht="47.25" x14ac:dyDescent="0.25">
      <c r="A11" s="4">
        <v>2</v>
      </c>
      <c r="B11" s="27" t="s">
        <v>74</v>
      </c>
      <c r="C11" s="27" t="s">
        <v>28</v>
      </c>
      <c r="D11" s="27" t="s">
        <v>29</v>
      </c>
      <c r="E11" s="6">
        <f>+'40.1. Đất ở tại đô thị '!E11*0.8</f>
        <v>4504000</v>
      </c>
      <c r="F11" s="6">
        <f>+'40.1. Đất ở tại đô thị '!F11*0.8</f>
        <v>2702400</v>
      </c>
      <c r="G11" s="6">
        <f>+'40.1. Đất ở tại đô thị '!G11*0.8</f>
        <v>1801600</v>
      </c>
      <c r="H11" s="6">
        <f>+'40.1. Đất ở tại đô thị '!H11*0.8</f>
        <v>900800</v>
      </c>
    </row>
    <row r="12" spans="1:8" ht="47.25" x14ac:dyDescent="0.25">
      <c r="A12" s="4">
        <v>3</v>
      </c>
      <c r="B12" s="27" t="s">
        <v>75</v>
      </c>
      <c r="C12" s="27" t="s">
        <v>29</v>
      </c>
      <c r="D12" s="27" t="s">
        <v>30</v>
      </c>
      <c r="E12" s="6">
        <f>+'40.1. Đất ở tại đô thị '!E12*0.8</f>
        <v>2656000</v>
      </c>
      <c r="F12" s="6">
        <f>+'40.1. Đất ở tại đô thị '!F12*0.8</f>
        <v>1593600</v>
      </c>
      <c r="G12" s="6">
        <f>+'40.1. Đất ở tại đô thị '!G12*0.8</f>
        <v>1062400</v>
      </c>
      <c r="H12" s="6">
        <f>+'40.1. Đất ở tại đô thị '!H12*0.8</f>
        <v>531200</v>
      </c>
    </row>
    <row r="13" spans="1:8" ht="47.25" x14ac:dyDescent="0.25">
      <c r="A13" s="4">
        <v>4</v>
      </c>
      <c r="B13" s="27" t="s">
        <v>76</v>
      </c>
      <c r="C13" s="27" t="s">
        <v>31</v>
      </c>
      <c r="D13" s="27" t="s">
        <v>83</v>
      </c>
      <c r="E13" s="6">
        <f>+'40.1. Đất ở tại đô thị '!E13*0.8</f>
        <v>1464000</v>
      </c>
      <c r="F13" s="6">
        <f>+'40.1. Đất ở tại đô thị '!F13*0.8</f>
        <v>878400</v>
      </c>
      <c r="G13" s="6">
        <f>+'40.1. Đất ở tại đô thị '!G13*0.8</f>
        <v>585600</v>
      </c>
      <c r="H13" s="6"/>
    </row>
    <row r="14" spans="1:8" ht="47.25" x14ac:dyDescent="0.25">
      <c r="A14" s="4">
        <v>5</v>
      </c>
      <c r="B14" s="27" t="s">
        <v>77</v>
      </c>
      <c r="C14" s="27" t="s">
        <v>26</v>
      </c>
      <c r="D14" s="27" t="s">
        <v>32</v>
      </c>
      <c r="E14" s="6">
        <f>+'40.1. Đất ở tại đô thị '!E14*0.8</f>
        <v>4560000</v>
      </c>
      <c r="F14" s="6">
        <f>+'40.1. Đất ở tại đô thị '!F14*0.8</f>
        <v>2736000</v>
      </c>
      <c r="G14" s="6">
        <f>+'40.1. Đất ở tại đô thị '!G14*0.8</f>
        <v>1824000</v>
      </c>
      <c r="H14" s="6">
        <f>+'40.1. Đất ở tại đô thị '!H14*0.8</f>
        <v>912000</v>
      </c>
    </row>
    <row r="15" spans="1:8" ht="47.25" x14ac:dyDescent="0.25">
      <c r="A15" s="4">
        <v>6</v>
      </c>
      <c r="B15" s="27" t="s">
        <v>78</v>
      </c>
      <c r="C15" s="27" t="s">
        <v>32</v>
      </c>
      <c r="D15" s="27" t="s">
        <v>33</v>
      </c>
      <c r="E15" s="6">
        <f>+'40.1. Đất ở tại đô thị '!E15*0.8</f>
        <v>2792000</v>
      </c>
      <c r="F15" s="6">
        <f>+'40.1. Đất ở tại đô thị '!F15*0.8</f>
        <v>1675200</v>
      </c>
      <c r="G15" s="6">
        <f>+'40.1. Đất ở tại đô thị '!G15*0.8</f>
        <v>1116800</v>
      </c>
      <c r="H15" s="6">
        <f>+'40.1. Đất ở tại đô thị '!H15*0.8</f>
        <v>558400</v>
      </c>
    </row>
    <row r="16" spans="1:8" ht="47.25" x14ac:dyDescent="0.25">
      <c r="A16" s="4">
        <v>7</v>
      </c>
      <c r="B16" s="27" t="s">
        <v>79</v>
      </c>
      <c r="C16" s="27" t="s">
        <v>33</v>
      </c>
      <c r="D16" s="27" t="s">
        <v>83</v>
      </c>
      <c r="E16" s="6">
        <f>+'40.1. Đất ở tại đô thị '!E16*0.8</f>
        <v>2424000</v>
      </c>
      <c r="F16" s="6">
        <f>+'40.1. Đất ở tại đô thị '!F16*0.8</f>
        <v>1454400</v>
      </c>
      <c r="G16" s="6">
        <f>+'40.1. Đất ở tại đô thị '!G16*0.8</f>
        <v>969600</v>
      </c>
      <c r="H16" s="6">
        <f>+'40.1. Đất ở tại đô thị '!H16*0.8</f>
        <v>484800</v>
      </c>
    </row>
    <row r="17" spans="1:8" ht="47.25" x14ac:dyDescent="0.25">
      <c r="A17" s="4">
        <v>8</v>
      </c>
      <c r="B17" s="27" t="s">
        <v>80</v>
      </c>
      <c r="C17" s="27" t="s">
        <v>84</v>
      </c>
      <c r="D17" s="27" t="s">
        <v>34</v>
      </c>
      <c r="E17" s="6">
        <f>+'40.1. Đất ở tại đô thị '!E17*0.8</f>
        <v>5344000</v>
      </c>
      <c r="F17" s="6">
        <f>+'40.1. Đất ở tại đô thị '!F17*0.8</f>
        <v>3206400</v>
      </c>
      <c r="G17" s="6">
        <f>+'40.1. Đất ở tại đô thị '!G17*0.8</f>
        <v>2137600</v>
      </c>
      <c r="H17" s="6">
        <f>+'40.1. Đất ở tại đô thị '!H17*0.8</f>
        <v>1068800</v>
      </c>
    </row>
    <row r="18" spans="1:8" ht="47.25" x14ac:dyDescent="0.25">
      <c r="A18" s="4">
        <v>9</v>
      </c>
      <c r="B18" s="27" t="s">
        <v>81</v>
      </c>
      <c r="C18" s="27" t="s">
        <v>34</v>
      </c>
      <c r="D18" s="27" t="s">
        <v>35</v>
      </c>
      <c r="E18" s="6">
        <f>+'40.1. Đất ở tại đô thị '!E18*0.8</f>
        <v>4400000</v>
      </c>
      <c r="F18" s="6">
        <f>+'40.1. Đất ở tại đô thị '!F18*0.8</f>
        <v>2640000</v>
      </c>
      <c r="G18" s="6">
        <f>+'40.1. Đất ở tại đô thị '!G18*0.8</f>
        <v>1760000</v>
      </c>
      <c r="H18" s="6">
        <f>+'40.1. Đất ở tại đô thị '!H18*0.8</f>
        <v>880000</v>
      </c>
    </row>
    <row r="19" spans="1:8" ht="47.25" x14ac:dyDescent="0.25">
      <c r="A19" s="4">
        <v>10</v>
      </c>
      <c r="B19" s="27" t="s">
        <v>82</v>
      </c>
      <c r="C19" s="27" t="s">
        <v>35</v>
      </c>
      <c r="D19" s="27" t="s">
        <v>83</v>
      </c>
      <c r="E19" s="6">
        <f>+'40.1. Đất ở tại đô thị '!E19*0.8</f>
        <v>3680000</v>
      </c>
      <c r="F19" s="6">
        <f>+'40.1. Đất ở tại đô thị '!F19*0.8</f>
        <v>2208000</v>
      </c>
      <c r="G19" s="6">
        <f>+'40.1. Đất ở tại đô thị '!G19*0.8</f>
        <v>1472000</v>
      </c>
      <c r="H19" s="6">
        <f>+'40.1. Đất ở tại đô thị '!H19*0.8</f>
        <v>736000</v>
      </c>
    </row>
    <row r="20" spans="1:8" ht="63" x14ac:dyDescent="0.25">
      <c r="A20" s="4">
        <v>11</v>
      </c>
      <c r="B20" s="27" t="s">
        <v>86</v>
      </c>
      <c r="C20" s="27" t="s">
        <v>84</v>
      </c>
      <c r="D20" s="27" t="s">
        <v>36</v>
      </c>
      <c r="E20" s="6">
        <f>+'40.1. Đất ở tại đô thị '!E20*0.8</f>
        <v>6544000</v>
      </c>
      <c r="F20" s="6">
        <f>+'40.1. Đất ở tại đô thị '!F20*0.8</f>
        <v>3926400</v>
      </c>
      <c r="G20" s="6">
        <f>+'40.1. Đất ở tại đô thị '!G20*0.8</f>
        <v>2617600</v>
      </c>
      <c r="H20" s="6">
        <f>+'40.1. Đất ở tại đô thị '!H20*0.8</f>
        <v>1308800</v>
      </c>
    </row>
    <row r="21" spans="1:8" ht="63" x14ac:dyDescent="0.25">
      <c r="A21" s="4">
        <v>12</v>
      </c>
      <c r="B21" s="27" t="s">
        <v>87</v>
      </c>
      <c r="C21" s="27" t="s">
        <v>36</v>
      </c>
      <c r="D21" s="27" t="s">
        <v>37</v>
      </c>
      <c r="E21" s="6">
        <f>+'40.1. Đất ở tại đô thị '!E21*0.8</f>
        <v>4864000</v>
      </c>
      <c r="F21" s="6">
        <f>+'40.1. Đất ở tại đô thị '!F21*0.8</f>
        <v>2918400</v>
      </c>
      <c r="G21" s="6">
        <f>+'40.1. Đất ở tại đô thị '!G21*0.8</f>
        <v>1945600</v>
      </c>
      <c r="H21" s="6">
        <f>+'40.1. Đất ở tại đô thị '!H21*0.8</f>
        <v>972800</v>
      </c>
    </row>
    <row r="22" spans="1:8" ht="63" x14ac:dyDescent="0.25">
      <c r="A22" s="4">
        <v>13</v>
      </c>
      <c r="B22" s="27" t="s">
        <v>88</v>
      </c>
      <c r="C22" s="27" t="s">
        <v>37</v>
      </c>
      <c r="D22" s="27" t="s">
        <v>83</v>
      </c>
      <c r="E22" s="6">
        <f>+'40.1. Đất ở tại đô thị '!E22*0.8</f>
        <v>3440000</v>
      </c>
      <c r="F22" s="6">
        <f>+'40.1. Đất ở tại đô thị '!F22*0.8</f>
        <v>2064000</v>
      </c>
      <c r="G22" s="6">
        <f>+'40.1. Đất ở tại đô thị '!G22*0.8</f>
        <v>1376000</v>
      </c>
      <c r="H22" s="6">
        <f>+'40.1. Đất ở tại đô thị '!H22*0.8</f>
        <v>688000</v>
      </c>
    </row>
    <row r="23" spans="1:8" ht="63" x14ac:dyDescent="0.25">
      <c r="A23" s="4">
        <v>14</v>
      </c>
      <c r="B23" s="27" t="s">
        <v>89</v>
      </c>
      <c r="C23" s="27" t="s">
        <v>38</v>
      </c>
      <c r="D23" s="27" t="s">
        <v>39</v>
      </c>
      <c r="E23" s="6">
        <f>+'40.1. Đất ở tại đô thị '!E23*0.8</f>
        <v>3776000</v>
      </c>
      <c r="F23" s="6">
        <f>+'40.1. Đất ở tại đô thị '!F23*0.8</f>
        <v>2265600</v>
      </c>
      <c r="G23" s="6">
        <f>+'40.1. Đất ở tại đô thị '!G23*0.8</f>
        <v>1510400</v>
      </c>
      <c r="H23" s="6">
        <f>+'40.1. Đất ở tại đô thị '!H23*0.8</f>
        <v>755200</v>
      </c>
    </row>
    <row r="24" spans="1:8" ht="63" x14ac:dyDescent="0.25">
      <c r="A24" s="4">
        <v>15</v>
      </c>
      <c r="B24" s="27" t="s">
        <v>90</v>
      </c>
      <c r="C24" s="27" t="s">
        <v>39</v>
      </c>
      <c r="D24" s="27" t="s">
        <v>40</v>
      </c>
      <c r="E24" s="6">
        <f>+'40.1. Đất ở tại đô thị '!E24*0.8</f>
        <v>5184000</v>
      </c>
      <c r="F24" s="6">
        <f>+'40.1. Đất ở tại đô thị '!F24*0.8</f>
        <v>3110400</v>
      </c>
      <c r="G24" s="6">
        <f>+'40.1. Đất ở tại đô thị '!G24*0.8</f>
        <v>2073600</v>
      </c>
      <c r="H24" s="6">
        <f>+'40.1. Đất ở tại đô thị '!H24*0.8</f>
        <v>1036800</v>
      </c>
    </row>
    <row r="25" spans="1:8" ht="63" x14ac:dyDescent="0.25">
      <c r="A25" s="4">
        <v>16</v>
      </c>
      <c r="B25" s="27" t="s">
        <v>91</v>
      </c>
      <c r="C25" s="27" t="s">
        <v>40</v>
      </c>
      <c r="D25" s="27" t="s">
        <v>41</v>
      </c>
      <c r="E25" s="6">
        <f>+'40.1. Đất ở tại đô thị '!E25*0.8</f>
        <v>3688000</v>
      </c>
      <c r="F25" s="6">
        <f>+'40.1. Đất ở tại đô thị '!F25*0.8</f>
        <v>2212800</v>
      </c>
      <c r="G25" s="6">
        <f>+'40.1. Đất ở tại đô thị '!G25*0.8</f>
        <v>1475200</v>
      </c>
      <c r="H25" s="6">
        <f>+'40.1. Đất ở tại đô thị '!H25*0.8</f>
        <v>737600</v>
      </c>
    </row>
    <row r="26" spans="1:8" ht="63" x14ac:dyDescent="0.25">
      <c r="A26" s="4">
        <v>17</v>
      </c>
      <c r="B26" s="27" t="s">
        <v>92</v>
      </c>
      <c r="C26" s="27" t="s">
        <v>41</v>
      </c>
      <c r="D26" s="27" t="s">
        <v>42</v>
      </c>
      <c r="E26" s="6">
        <f>+'40.1. Đất ở tại đô thị '!E26*0.8</f>
        <v>3824000</v>
      </c>
      <c r="F26" s="6">
        <f>+'40.1. Đất ở tại đô thị '!F26*0.8</f>
        <v>2294400</v>
      </c>
      <c r="G26" s="6">
        <f>+'40.1. Đất ở tại đô thị '!G26*0.8</f>
        <v>1529600</v>
      </c>
      <c r="H26" s="6">
        <f>+'40.1. Đất ở tại đô thị '!H26*0.8</f>
        <v>764800</v>
      </c>
    </row>
    <row r="27" spans="1:8" ht="63" x14ac:dyDescent="0.25">
      <c r="A27" s="4">
        <v>18</v>
      </c>
      <c r="B27" s="27" t="s">
        <v>43</v>
      </c>
      <c r="C27" s="27" t="s">
        <v>93</v>
      </c>
      <c r="D27" s="27" t="s">
        <v>44</v>
      </c>
      <c r="E27" s="6">
        <f>+'40.1. Đất ở tại đô thị '!E27*0.8</f>
        <v>3808000</v>
      </c>
      <c r="F27" s="6">
        <f>+'40.1. Đất ở tại đô thị '!F27*0.8</f>
        <v>2284800</v>
      </c>
      <c r="G27" s="6">
        <f>+'40.1. Đất ở tại đô thị '!G27*0.8</f>
        <v>1523200</v>
      </c>
      <c r="H27" s="6">
        <f>+'40.1. Đất ở tại đô thị '!H27*0.8</f>
        <v>761600</v>
      </c>
    </row>
    <row r="28" spans="1:8" ht="63" x14ac:dyDescent="0.25">
      <c r="A28" s="4">
        <v>19</v>
      </c>
      <c r="B28" s="27" t="s">
        <v>45</v>
      </c>
      <c r="C28" s="27" t="s">
        <v>94</v>
      </c>
      <c r="D28" s="27" t="s">
        <v>46</v>
      </c>
      <c r="E28" s="6">
        <f>+'40.1. Đất ở tại đô thị '!E28*0.8</f>
        <v>3160000</v>
      </c>
      <c r="F28" s="6">
        <f>+'40.1. Đất ở tại đô thị '!F28*0.8</f>
        <v>1896000</v>
      </c>
      <c r="G28" s="6">
        <f>+'40.1. Đất ở tại đô thị '!G28*0.8</f>
        <v>1264000</v>
      </c>
      <c r="H28" s="6">
        <f>+'40.1. Đất ở tại đô thị '!H28*0.8</f>
        <v>632000</v>
      </c>
    </row>
    <row r="29" spans="1:8" ht="15.75" x14ac:dyDescent="0.25">
      <c r="A29" s="4">
        <v>20</v>
      </c>
      <c r="B29" s="47" t="s">
        <v>47</v>
      </c>
      <c r="C29" s="47"/>
      <c r="D29" s="47"/>
      <c r="E29" s="6">
        <f>+'40.1. Đất ở tại đô thị '!E29*0.8</f>
        <v>2584000</v>
      </c>
      <c r="F29" s="6">
        <f>+'40.1. Đất ở tại đô thị '!F29*0.8</f>
        <v>1550400</v>
      </c>
      <c r="G29" s="6">
        <f>+'40.1. Đất ở tại đô thị '!G29*0.8</f>
        <v>1033600</v>
      </c>
      <c r="H29" s="6">
        <f>+'40.1. Đất ở tại đô thị '!H29*0.8</f>
        <v>516800</v>
      </c>
    </row>
    <row r="30" spans="1:8" ht="78.75" x14ac:dyDescent="0.25">
      <c r="A30" s="4">
        <v>21</v>
      </c>
      <c r="B30" s="7" t="s">
        <v>48</v>
      </c>
      <c r="C30" s="7" t="s">
        <v>94</v>
      </c>
      <c r="D30" s="7" t="s">
        <v>95</v>
      </c>
      <c r="E30" s="6">
        <f>+'40.1. Đất ở tại đô thị '!E30*0.8</f>
        <v>5280000</v>
      </c>
      <c r="F30" s="6">
        <f>+'40.1. Đất ở tại đô thị '!F30*0.8</f>
        <v>3168000</v>
      </c>
      <c r="G30" s="6"/>
      <c r="H30" s="6"/>
    </row>
    <row r="31" spans="1:8" ht="15.75" x14ac:dyDescent="0.25">
      <c r="A31" s="4">
        <v>22</v>
      </c>
      <c r="B31" s="48" t="s">
        <v>49</v>
      </c>
      <c r="C31" s="48"/>
      <c r="D31" s="48"/>
      <c r="E31" s="6">
        <f>+'40.1. Đất ở tại đô thị '!E31*0.8</f>
        <v>4160000</v>
      </c>
      <c r="F31" s="6">
        <f>+'40.1. Đất ở tại đô thị '!F31*0.8</f>
        <v>2496000</v>
      </c>
      <c r="G31" s="6"/>
      <c r="H31" s="6"/>
    </row>
    <row r="32" spans="1:8" ht="48" customHeight="1" x14ac:dyDescent="0.25">
      <c r="A32" s="4">
        <v>23</v>
      </c>
      <c r="B32" s="49" t="s">
        <v>50</v>
      </c>
      <c r="C32" s="49"/>
      <c r="D32" s="49"/>
      <c r="E32" s="6">
        <f>+'40.1. Đất ở tại đô thị '!E32*0.8</f>
        <v>2568000</v>
      </c>
      <c r="F32" s="6">
        <f>+'40.1. Đất ở tại đô thị '!F32*0.8</f>
        <v>1540800</v>
      </c>
      <c r="G32" s="6">
        <f>+'40.1. Đất ở tại đô thị '!G32*0.8</f>
        <v>1027200</v>
      </c>
      <c r="H32" s="6">
        <f>+'40.1. Đất ở tại đô thị '!H32*0.8</f>
        <v>513600</v>
      </c>
    </row>
    <row r="33" spans="1:8" s="37" customFormat="1" ht="31.5" x14ac:dyDescent="0.25">
      <c r="A33" s="8">
        <v>24</v>
      </c>
      <c r="B33" s="26" t="s">
        <v>100</v>
      </c>
      <c r="C33" s="26" t="s">
        <v>41</v>
      </c>
      <c r="D33" s="26" t="s">
        <v>51</v>
      </c>
      <c r="E33" s="6"/>
      <c r="F33" s="6"/>
      <c r="G33" s="6"/>
      <c r="H33" s="6"/>
    </row>
    <row r="34" spans="1:8" ht="15.75" x14ac:dyDescent="0.25">
      <c r="A34" s="4" t="s">
        <v>113</v>
      </c>
      <c r="B34" s="49" t="s">
        <v>52</v>
      </c>
      <c r="C34" s="49"/>
      <c r="D34" s="49"/>
      <c r="E34" s="6">
        <f>+'40.1. Đất ở tại đô thị '!E34*0.8</f>
        <v>3168000</v>
      </c>
      <c r="F34" s="6"/>
      <c r="G34" s="6"/>
      <c r="H34" s="6"/>
    </row>
    <row r="35" spans="1:8" ht="15.75" x14ac:dyDescent="0.25">
      <c r="A35" s="4" t="s">
        <v>114</v>
      </c>
      <c r="B35" s="49" t="s">
        <v>53</v>
      </c>
      <c r="C35" s="49"/>
      <c r="D35" s="49"/>
      <c r="E35" s="6">
        <f>+'40.1. Đất ở tại đô thị '!E35*0.8</f>
        <v>2528000</v>
      </c>
      <c r="F35" s="6"/>
      <c r="G35" s="6"/>
      <c r="H35" s="6"/>
    </row>
    <row r="36" spans="1:8" s="33" customFormat="1" ht="31.5" x14ac:dyDescent="0.25">
      <c r="A36" s="20">
        <v>25</v>
      </c>
      <c r="B36" s="27" t="s">
        <v>56</v>
      </c>
      <c r="C36" s="27" t="s">
        <v>58</v>
      </c>
      <c r="D36" s="27" t="s">
        <v>54</v>
      </c>
      <c r="E36" s="6">
        <f>+'40.1. Đất ở tại đô thị '!E36*0.8</f>
        <v>2320000</v>
      </c>
      <c r="F36" s="6">
        <f>+'40.1. Đất ở tại đô thị '!F36*0.8</f>
        <v>1392000</v>
      </c>
      <c r="G36" s="6">
        <f>+'40.1. Đất ở tại đô thị '!G36*0.8</f>
        <v>928000</v>
      </c>
      <c r="H36" s="6">
        <f>+'40.1. Đất ở tại đô thị '!H36*0.8</f>
        <v>464000</v>
      </c>
    </row>
    <row r="37" spans="1:8" ht="31.5" x14ac:dyDescent="0.25">
      <c r="A37" s="20">
        <v>26</v>
      </c>
      <c r="B37" s="27" t="s">
        <v>55</v>
      </c>
      <c r="C37" s="27" t="s">
        <v>60</v>
      </c>
      <c r="D37" s="27" t="s">
        <v>59</v>
      </c>
      <c r="E37" s="6">
        <f>+'40.1. Đất ở tại đô thị '!E37*0.8</f>
        <v>2448000</v>
      </c>
      <c r="F37" s="6">
        <f>+'40.1. Đất ở tại đô thị '!F37*0.8</f>
        <v>1468800</v>
      </c>
      <c r="G37" s="6">
        <f>+'40.1. Đất ở tại đô thị '!G37*0.8</f>
        <v>979200</v>
      </c>
      <c r="H37" s="6">
        <f>+'40.1. Đất ở tại đô thị '!H37*0.8</f>
        <v>489600</v>
      </c>
    </row>
    <row r="38" spans="1:8" ht="31.5" x14ac:dyDescent="0.25">
      <c r="A38" s="20">
        <v>27</v>
      </c>
      <c r="B38" s="27" t="s">
        <v>57</v>
      </c>
      <c r="C38" s="27" t="s">
        <v>61</v>
      </c>
      <c r="D38" s="27" t="s">
        <v>58</v>
      </c>
      <c r="E38" s="6">
        <f>+'40.1. Đất ở tại đô thị '!E38*0.8</f>
        <v>2576000</v>
      </c>
      <c r="F38" s="6">
        <f>+'40.1. Đất ở tại đô thị '!F38*0.8</f>
        <v>1545600</v>
      </c>
      <c r="G38" s="6">
        <f>+'40.1. Đất ở tại đô thị '!G38*0.8</f>
        <v>1030400</v>
      </c>
      <c r="H38" s="6">
        <f>+'40.1. Đất ở tại đô thị '!H38*0.8</f>
        <v>515200</v>
      </c>
    </row>
    <row r="39" spans="1:8" ht="15.75" x14ac:dyDescent="0.25">
      <c r="A39" s="41" t="s">
        <v>115</v>
      </c>
      <c r="B39" s="41"/>
      <c r="C39" s="41"/>
      <c r="D39" s="41"/>
      <c r="E39" s="41"/>
      <c r="F39" s="41"/>
      <c r="G39" s="41"/>
      <c r="H39" s="41"/>
    </row>
    <row r="40" spans="1:8" ht="15.75" x14ac:dyDescent="0.25">
      <c r="A40" s="50" t="s">
        <v>107</v>
      </c>
      <c r="B40" s="50"/>
      <c r="C40" s="50"/>
      <c r="D40" s="50"/>
      <c r="E40" s="51"/>
      <c r="F40" s="51"/>
      <c r="G40" s="51"/>
      <c r="H40" s="51"/>
    </row>
    <row r="41" spans="1:8" ht="15.75" x14ac:dyDescent="0.25">
      <c r="A41" s="4">
        <v>1</v>
      </c>
      <c r="B41" s="7" t="s">
        <v>103</v>
      </c>
      <c r="C41" s="7"/>
      <c r="D41" s="7"/>
      <c r="E41" s="6">
        <f>+'40.1. Đất ở tại đô thị '!E41*0.8</f>
        <v>224000</v>
      </c>
      <c r="F41" s="17"/>
      <c r="G41" s="17"/>
      <c r="H41" s="17"/>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row r="973" spans="1:8" ht="62.25" customHeight="1" x14ac:dyDescent="0.25"/>
    <row r="974" spans="1:8" ht="62.25" customHeight="1" x14ac:dyDescent="0.25"/>
    <row r="975" spans="1:8" ht="62.25" customHeight="1" x14ac:dyDescent="0.25"/>
    <row r="976" spans="1:8" ht="62.25" customHeight="1" x14ac:dyDescent="0.25"/>
    <row r="977" ht="62.25" customHeight="1" x14ac:dyDescent="0.25"/>
    <row r="978" ht="62.25" customHeight="1" x14ac:dyDescent="0.25"/>
    <row r="979" ht="62.25" customHeight="1" x14ac:dyDescent="0.25"/>
    <row r="980" ht="62.25" customHeight="1" x14ac:dyDescent="0.25"/>
    <row r="981" ht="62.25" customHeight="1" x14ac:dyDescent="0.25"/>
    <row r="982" ht="62.25" customHeight="1" x14ac:dyDescent="0.25"/>
    <row r="983" ht="62.25" customHeight="1" x14ac:dyDescent="0.25"/>
    <row r="984" ht="62.25" customHeight="1" x14ac:dyDescent="0.25"/>
    <row r="985" ht="62.25" customHeight="1" x14ac:dyDescent="0.25"/>
    <row r="986" ht="62.25" customHeight="1" x14ac:dyDescent="0.25"/>
    <row r="987" ht="62.25" customHeight="1" x14ac:dyDescent="0.25"/>
    <row r="988" ht="62.25" customHeight="1" x14ac:dyDescent="0.25"/>
    <row r="989" ht="62.25" customHeight="1" x14ac:dyDescent="0.25"/>
    <row r="990" ht="62.25" customHeight="1" x14ac:dyDescent="0.25"/>
    <row r="991" ht="62.25" customHeight="1" x14ac:dyDescent="0.25"/>
    <row r="992" ht="62.25" customHeight="1" x14ac:dyDescent="0.25"/>
    <row r="993" ht="62.25" customHeight="1" x14ac:dyDescent="0.25"/>
    <row r="994" ht="62.25" customHeight="1" x14ac:dyDescent="0.25"/>
    <row r="995" ht="62.25" customHeight="1" x14ac:dyDescent="0.25"/>
  </sheetData>
  <mergeCells count="16">
    <mergeCell ref="A2:B2"/>
    <mergeCell ref="G2:H2"/>
    <mergeCell ref="A4:H4"/>
    <mergeCell ref="A5:H5"/>
    <mergeCell ref="A6:H6"/>
    <mergeCell ref="A7:A8"/>
    <mergeCell ref="B7:B8"/>
    <mergeCell ref="C7:D7"/>
    <mergeCell ref="E7:H7"/>
    <mergeCell ref="B29:D29"/>
    <mergeCell ref="A40:H40"/>
    <mergeCell ref="B31:D31"/>
    <mergeCell ref="B32:D32"/>
    <mergeCell ref="B34:D34"/>
    <mergeCell ref="B35:D35"/>
    <mergeCell ref="A39:H39"/>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28"/>
  <sheetViews>
    <sheetView view="pageBreakPreview" zoomScaleNormal="100" zoomScaleSheetLayoutView="100" workbookViewId="0">
      <selection activeCell="E9" sqref="E9"/>
    </sheetView>
  </sheetViews>
  <sheetFormatPr defaultColWidth="9.140625" defaultRowHeight="15" x14ac:dyDescent="0.25"/>
  <cols>
    <col min="1" max="1" width="5.7109375" style="3" customWidth="1"/>
    <col min="2" max="4" width="25.7109375" style="3" customWidth="1"/>
    <col min="5" max="8" width="15.7109375" style="19" customWidth="1"/>
    <col min="9" max="16384" width="9.140625" style="3"/>
  </cols>
  <sheetData>
    <row r="1" spans="1:8" ht="15.75" x14ac:dyDescent="0.25">
      <c r="A1" s="5"/>
      <c r="B1" s="13"/>
      <c r="C1" s="13"/>
      <c r="D1" s="13"/>
      <c r="E1" s="14"/>
      <c r="F1" s="14"/>
      <c r="G1" s="14"/>
      <c r="H1" s="14"/>
    </row>
    <row r="2" spans="1:8" ht="15.75" x14ac:dyDescent="0.25">
      <c r="A2" s="42" t="s">
        <v>102</v>
      </c>
      <c r="B2" s="42"/>
      <c r="C2" s="13"/>
      <c r="D2" s="13"/>
      <c r="E2" s="14"/>
      <c r="F2" s="14"/>
      <c r="G2" s="43" t="s">
        <v>20</v>
      </c>
      <c r="H2" s="43"/>
    </row>
    <row r="3" spans="1:8" ht="15.75" x14ac:dyDescent="0.25">
      <c r="A3" s="12"/>
      <c r="B3" s="13"/>
      <c r="C3" s="13"/>
      <c r="D3" s="13"/>
      <c r="E3" s="14"/>
      <c r="F3" s="14"/>
      <c r="G3" s="14"/>
      <c r="H3" s="14"/>
    </row>
    <row r="4" spans="1:8" ht="15.75" x14ac:dyDescent="0.25">
      <c r="A4" s="44" t="s">
        <v>111</v>
      </c>
      <c r="B4" s="44"/>
      <c r="C4" s="44"/>
      <c r="D4" s="44"/>
      <c r="E4" s="44"/>
      <c r="F4" s="44"/>
      <c r="G4" s="44"/>
      <c r="H4" s="44"/>
    </row>
    <row r="5" spans="1:8" ht="15.75" x14ac:dyDescent="0.25">
      <c r="A5" s="45" t="s">
        <v>19</v>
      </c>
      <c r="B5" s="45"/>
      <c r="C5" s="45"/>
      <c r="D5" s="45"/>
      <c r="E5" s="45"/>
      <c r="F5" s="45"/>
      <c r="G5" s="45"/>
      <c r="H5" s="45"/>
    </row>
    <row r="6" spans="1:8" ht="15.75" x14ac:dyDescent="0.25">
      <c r="A6" s="46" t="s">
        <v>5</v>
      </c>
      <c r="B6" s="46"/>
      <c r="C6" s="46"/>
      <c r="D6" s="46"/>
      <c r="E6" s="46"/>
      <c r="F6" s="46"/>
      <c r="G6" s="46"/>
      <c r="H6" s="46"/>
    </row>
    <row r="7" spans="1:8" ht="15.75" x14ac:dyDescent="0.25">
      <c r="A7" s="40" t="s">
        <v>1</v>
      </c>
      <c r="B7" s="40" t="s">
        <v>2</v>
      </c>
      <c r="C7" s="40" t="s">
        <v>3</v>
      </c>
      <c r="D7" s="40"/>
      <c r="E7" s="40" t="s">
        <v>116</v>
      </c>
      <c r="F7" s="40"/>
      <c r="G7" s="40"/>
      <c r="H7" s="40"/>
    </row>
    <row r="8" spans="1:8" ht="15.75" x14ac:dyDescent="0.25">
      <c r="A8" s="40"/>
      <c r="B8" s="40"/>
      <c r="C8" s="8" t="s">
        <v>6</v>
      </c>
      <c r="D8" s="8" t="s">
        <v>7</v>
      </c>
      <c r="E8" s="15" t="s">
        <v>4</v>
      </c>
      <c r="F8" s="15" t="s">
        <v>9</v>
      </c>
      <c r="G8" s="15" t="s">
        <v>10</v>
      </c>
      <c r="H8" s="15" t="s">
        <v>11</v>
      </c>
    </row>
    <row r="9" spans="1:8" ht="31.5" x14ac:dyDescent="0.25">
      <c r="A9" s="4">
        <v>1</v>
      </c>
      <c r="B9" s="28" t="s">
        <v>96</v>
      </c>
      <c r="C9" s="28" t="s">
        <v>83</v>
      </c>
      <c r="D9" s="28" t="s">
        <v>62</v>
      </c>
      <c r="E9" s="18">
        <f>+'40.2. Đất ở tại nông thôn'!E9*0.8</f>
        <v>2288000</v>
      </c>
      <c r="F9" s="18">
        <f>+'40.2. Đất ở tại nông thôn'!F9*0.8</f>
        <v>1372800</v>
      </c>
      <c r="G9" s="18">
        <f>+'40.2. Đất ở tại nông thôn'!G9*0.8</f>
        <v>915200</v>
      </c>
      <c r="H9" s="18">
        <f>+'40.2. Đất ở tại nông thôn'!H9*0.8</f>
        <v>457600</v>
      </c>
    </row>
    <row r="10" spans="1:8" ht="31.5" x14ac:dyDescent="0.25">
      <c r="A10" s="4">
        <v>2</v>
      </c>
      <c r="B10" s="28" t="s">
        <v>96</v>
      </c>
      <c r="C10" s="28" t="s">
        <v>62</v>
      </c>
      <c r="D10" s="28" t="s">
        <v>63</v>
      </c>
      <c r="E10" s="18">
        <f>+'40.2. Đất ở tại nông thôn'!E10*0.8</f>
        <v>1416000</v>
      </c>
      <c r="F10" s="18">
        <f>+'40.2. Đất ở tại nông thôn'!F10*0.8</f>
        <v>849600</v>
      </c>
      <c r="G10" s="18">
        <f>+'40.2. Đất ở tại nông thôn'!G10*0.8</f>
        <v>566400</v>
      </c>
      <c r="H10" s="18">
        <f>+'40.2. Đất ở tại nông thôn'!H10*0.8</f>
        <v>283200</v>
      </c>
    </row>
    <row r="11" spans="1:8" ht="31.5" x14ac:dyDescent="0.25">
      <c r="A11" s="4">
        <v>3</v>
      </c>
      <c r="B11" s="28" t="s">
        <v>97</v>
      </c>
      <c r="C11" s="28" t="s">
        <v>99</v>
      </c>
      <c r="D11" s="28" t="s">
        <v>64</v>
      </c>
      <c r="E11" s="18">
        <f>+'40.2. Đất ở tại nông thôn'!E11*0.8</f>
        <v>2240000</v>
      </c>
      <c r="F11" s="18">
        <f>+'40.2. Đất ở tại nông thôn'!F11*0.8</f>
        <v>1344000</v>
      </c>
      <c r="G11" s="18">
        <f>+'40.2. Đất ở tại nông thôn'!G11*0.8</f>
        <v>896000</v>
      </c>
      <c r="H11" s="18">
        <f>+'40.2. Đất ở tại nông thôn'!H11*0.8</f>
        <v>448000</v>
      </c>
    </row>
    <row r="12" spans="1:8" ht="31.5" x14ac:dyDescent="0.25">
      <c r="A12" s="4">
        <v>4</v>
      </c>
      <c r="B12" s="28" t="s">
        <v>97</v>
      </c>
      <c r="C12" s="28" t="s">
        <v>65</v>
      </c>
      <c r="D12" s="28" t="s">
        <v>66</v>
      </c>
      <c r="E12" s="18">
        <f>+'40.2. Đất ở tại nông thôn'!E12*0.8</f>
        <v>1640000</v>
      </c>
      <c r="F12" s="18">
        <f>+'40.2. Đất ở tại nông thôn'!F12*0.8</f>
        <v>984000</v>
      </c>
      <c r="G12" s="18">
        <f>+'40.2. Đất ở tại nông thôn'!G12*0.8</f>
        <v>656000</v>
      </c>
      <c r="H12" s="18">
        <f>+'40.2. Đất ở tại nông thôn'!H12*0.8</f>
        <v>328000</v>
      </c>
    </row>
    <row r="13" spans="1:8" ht="31.5" x14ac:dyDescent="0.25">
      <c r="A13" s="4">
        <v>5</v>
      </c>
      <c r="B13" s="28" t="s">
        <v>98</v>
      </c>
      <c r="C13" s="28" t="s">
        <v>83</v>
      </c>
      <c r="D13" s="28" t="s">
        <v>67</v>
      </c>
      <c r="E13" s="18">
        <f>+'40.2. Đất ở tại nông thôn'!E13*0.8</f>
        <v>1360000</v>
      </c>
      <c r="F13" s="18">
        <f>+'40.2. Đất ở tại nông thôn'!F13*0.8</f>
        <v>816000</v>
      </c>
      <c r="G13" s="18">
        <f>+'40.2. Đất ở tại nông thôn'!G13*0.8</f>
        <v>544000</v>
      </c>
      <c r="H13" s="18">
        <f>+'40.2. Đất ở tại nông thôn'!H13*0.8</f>
        <v>272000</v>
      </c>
    </row>
    <row r="14" spans="1:8" ht="30.75" customHeight="1" x14ac:dyDescent="0.25">
      <c r="A14" s="4">
        <v>6</v>
      </c>
      <c r="B14" s="52" t="s">
        <v>68</v>
      </c>
      <c r="C14" s="52"/>
      <c r="D14" s="52"/>
      <c r="E14" s="18">
        <f>+'40.2. Đất ở tại nông thôn'!E14*0.8</f>
        <v>320000</v>
      </c>
      <c r="F14" s="18"/>
      <c r="G14" s="18"/>
      <c r="H14" s="18"/>
    </row>
    <row r="15" spans="1:8" ht="30.75" customHeight="1" x14ac:dyDescent="0.25">
      <c r="A15" s="4">
        <v>7</v>
      </c>
      <c r="B15" s="52" t="s">
        <v>101</v>
      </c>
      <c r="C15" s="52"/>
      <c r="D15" s="52"/>
      <c r="E15" s="18">
        <f>+'40.2. Đất ở tại nông thôn'!E15*0.8</f>
        <v>400000</v>
      </c>
      <c r="F15" s="18">
        <f>+'40.2. Đất ở tại nông thôn'!F15*0.8</f>
        <v>240000</v>
      </c>
      <c r="G15" s="18">
        <f>+'40.2. Đất ở tại nông thôn'!G15*0.8</f>
        <v>160000</v>
      </c>
      <c r="H15" s="18"/>
    </row>
    <row r="16" spans="1:8" ht="15.75" x14ac:dyDescent="0.25">
      <c r="A16" s="8">
        <v>8</v>
      </c>
      <c r="B16" s="53" t="s">
        <v>69</v>
      </c>
      <c r="C16" s="53"/>
      <c r="D16" s="53"/>
      <c r="E16" s="18"/>
      <c r="F16" s="18"/>
      <c r="G16" s="18"/>
      <c r="H16" s="18"/>
    </row>
    <row r="17" spans="1:8" ht="15.75" x14ac:dyDescent="0.25">
      <c r="A17" s="4" t="s">
        <v>119</v>
      </c>
      <c r="B17" s="48" t="s">
        <v>70</v>
      </c>
      <c r="C17" s="48"/>
      <c r="D17" s="48"/>
      <c r="E17" s="18">
        <f>+'40.2. Đất ở tại nông thôn'!E17*0.8</f>
        <v>2720000</v>
      </c>
      <c r="F17" s="18"/>
      <c r="G17" s="18"/>
      <c r="H17" s="18"/>
    </row>
    <row r="18" spans="1:8" ht="15.75" x14ac:dyDescent="0.25">
      <c r="A18" s="4" t="s">
        <v>120</v>
      </c>
      <c r="B18" s="48" t="s">
        <v>71</v>
      </c>
      <c r="C18" s="48"/>
      <c r="D18" s="48"/>
      <c r="E18" s="18">
        <f>+'40.2. Đất ở tại nông thôn'!E18*0.8</f>
        <v>2320000</v>
      </c>
      <c r="F18" s="18"/>
      <c r="G18" s="18"/>
      <c r="H18" s="18"/>
    </row>
    <row r="19" spans="1:8" ht="15.75" x14ac:dyDescent="0.25">
      <c r="A19" s="4" t="s">
        <v>121</v>
      </c>
      <c r="B19" s="48" t="s">
        <v>72</v>
      </c>
      <c r="C19" s="48"/>
      <c r="D19" s="48"/>
      <c r="E19" s="18">
        <f>+'40.2. Đất ở tại nông thôn'!E19*0.8</f>
        <v>1760000</v>
      </c>
      <c r="F19" s="18"/>
      <c r="G19" s="18"/>
      <c r="H19" s="18"/>
    </row>
    <row r="20" spans="1:8" ht="15.75" x14ac:dyDescent="0.25">
      <c r="A20" s="41" t="s">
        <v>122</v>
      </c>
      <c r="B20" s="41"/>
      <c r="C20" s="41"/>
      <c r="D20" s="41"/>
      <c r="E20" s="41"/>
      <c r="F20" s="41"/>
      <c r="G20" s="41"/>
      <c r="H20" s="41"/>
    </row>
    <row r="21" spans="1:8" ht="15.75" x14ac:dyDescent="0.25">
      <c r="A21" s="50" t="s">
        <v>8</v>
      </c>
      <c r="B21" s="50"/>
      <c r="C21" s="50"/>
      <c r="D21" s="50"/>
      <c r="E21" s="50"/>
      <c r="F21" s="50"/>
      <c r="G21" s="50"/>
      <c r="H21" s="50"/>
    </row>
    <row r="22" spans="1:8" ht="15.75" x14ac:dyDescent="0.25">
      <c r="A22" s="4">
        <v>1</v>
      </c>
      <c r="B22" s="28" t="s">
        <v>104</v>
      </c>
      <c r="C22" s="30"/>
      <c r="D22" s="30"/>
      <c r="E22" s="18">
        <f>+'40.2. Đất ở tại nông thôn'!E22*0.8</f>
        <v>136000</v>
      </c>
      <c r="F22" s="29"/>
      <c r="G22" s="29"/>
      <c r="H22" s="31"/>
    </row>
    <row r="23" spans="1:8" ht="47.25" x14ac:dyDescent="0.25">
      <c r="A23" s="4">
        <v>2</v>
      </c>
      <c r="B23" s="28" t="s">
        <v>105</v>
      </c>
      <c r="C23" s="30"/>
      <c r="D23" s="30"/>
      <c r="E23" s="18">
        <f>+'40.2. Đất ở tại nông thôn'!E23*0.8</f>
        <v>112000</v>
      </c>
      <c r="F23" s="29"/>
      <c r="G23" s="29"/>
      <c r="H23" s="31"/>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sheetData>
  <mergeCells count="17">
    <mergeCell ref="A2:B2"/>
    <mergeCell ref="G2:H2"/>
    <mergeCell ref="A4:H4"/>
    <mergeCell ref="A5:H5"/>
    <mergeCell ref="A6:H6"/>
    <mergeCell ref="B14:D14"/>
    <mergeCell ref="A20:H20"/>
    <mergeCell ref="A21:H21"/>
    <mergeCell ref="A7:A8"/>
    <mergeCell ref="B7:B8"/>
    <mergeCell ref="C7:D7"/>
    <mergeCell ref="E7:H7"/>
    <mergeCell ref="B15:D15"/>
    <mergeCell ref="B16:D16"/>
    <mergeCell ref="B17:D17"/>
    <mergeCell ref="B18:D18"/>
    <mergeCell ref="B19:D19"/>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1E73D-25AA-42DF-BADE-F210FBC6EC0F}">
  <dimension ref="A1:H996"/>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19" customWidth="1"/>
    <col min="9" max="16384" width="9.140625" style="3"/>
  </cols>
  <sheetData>
    <row r="1" spans="1:8" ht="15.75" x14ac:dyDescent="0.25">
      <c r="A1" s="5"/>
      <c r="B1" s="13"/>
      <c r="C1" s="13"/>
      <c r="D1" s="13"/>
      <c r="E1" s="14"/>
      <c r="F1" s="14"/>
      <c r="G1" s="14"/>
      <c r="H1" s="14"/>
    </row>
    <row r="2" spans="1:8" ht="15.75" x14ac:dyDescent="0.25">
      <c r="A2" s="42" t="s">
        <v>102</v>
      </c>
      <c r="B2" s="42"/>
      <c r="C2" s="13"/>
      <c r="D2" s="13"/>
      <c r="E2" s="14"/>
      <c r="F2" s="14"/>
      <c r="G2" s="43" t="s">
        <v>106</v>
      </c>
      <c r="H2" s="43"/>
    </row>
    <row r="3" spans="1:8" ht="15.75" x14ac:dyDescent="0.25">
      <c r="A3" s="12"/>
      <c r="B3" s="13"/>
      <c r="C3" s="13"/>
      <c r="D3" s="13"/>
      <c r="E3" s="14"/>
      <c r="F3" s="14"/>
      <c r="G3" s="14"/>
      <c r="H3" s="14"/>
    </row>
    <row r="4" spans="1:8" ht="15.75" x14ac:dyDescent="0.25">
      <c r="A4" s="44" t="s">
        <v>117</v>
      </c>
      <c r="B4" s="44"/>
      <c r="C4" s="44"/>
      <c r="D4" s="44"/>
      <c r="E4" s="44"/>
      <c r="F4" s="44"/>
      <c r="G4" s="44"/>
      <c r="H4" s="44"/>
    </row>
    <row r="5" spans="1:8" ht="15.75" x14ac:dyDescent="0.25">
      <c r="A5" s="45" t="s">
        <v>19</v>
      </c>
      <c r="B5" s="45"/>
      <c r="C5" s="45"/>
      <c r="D5" s="45"/>
      <c r="E5" s="45"/>
      <c r="F5" s="45"/>
      <c r="G5" s="45"/>
      <c r="H5" s="45"/>
    </row>
    <row r="6" spans="1:8" ht="15.75" x14ac:dyDescent="0.25">
      <c r="A6" s="46" t="s">
        <v>5</v>
      </c>
      <c r="B6" s="46"/>
      <c r="C6" s="46"/>
      <c r="D6" s="46"/>
      <c r="E6" s="46"/>
      <c r="F6" s="46"/>
      <c r="G6" s="46"/>
      <c r="H6" s="46"/>
    </row>
    <row r="7" spans="1:8" ht="15.75" x14ac:dyDescent="0.25">
      <c r="A7" s="40" t="s">
        <v>1</v>
      </c>
      <c r="B7" s="40" t="s">
        <v>2</v>
      </c>
      <c r="C7" s="40" t="s">
        <v>3</v>
      </c>
      <c r="D7" s="40"/>
      <c r="E7" s="54" t="s">
        <v>118</v>
      </c>
      <c r="F7" s="55"/>
      <c r="G7" s="55"/>
      <c r="H7" s="56"/>
    </row>
    <row r="8" spans="1:8" ht="15.75" x14ac:dyDescent="0.25">
      <c r="A8" s="40"/>
      <c r="B8" s="40"/>
      <c r="C8" s="8" t="s">
        <v>6</v>
      </c>
      <c r="D8" s="8" t="s">
        <v>7</v>
      </c>
      <c r="E8" s="15" t="s">
        <v>4</v>
      </c>
      <c r="F8" s="34" t="s">
        <v>9</v>
      </c>
      <c r="G8" s="34" t="s">
        <v>10</v>
      </c>
      <c r="H8" s="34" t="s">
        <v>11</v>
      </c>
    </row>
    <row r="9" spans="1:8" s="33" customFormat="1" ht="15.75" x14ac:dyDescent="0.25">
      <c r="A9" s="16" t="s">
        <v>0</v>
      </c>
      <c r="B9" s="26" t="s">
        <v>103</v>
      </c>
      <c r="C9" s="26"/>
      <c r="D9" s="26"/>
      <c r="E9" s="16"/>
      <c r="F9" s="16"/>
      <c r="G9" s="16"/>
      <c r="H9" s="16"/>
    </row>
    <row r="10" spans="1:8" ht="47.25" x14ac:dyDescent="0.25">
      <c r="A10" s="4">
        <v>1</v>
      </c>
      <c r="B10" s="27" t="s">
        <v>73</v>
      </c>
      <c r="C10" s="27" t="s">
        <v>85</v>
      </c>
      <c r="D10" s="27" t="s">
        <v>27</v>
      </c>
      <c r="E10" s="6">
        <f>+'40.1. Đất ở tại đô thị '!E10*0.7</f>
        <v>5964000</v>
      </c>
      <c r="F10" s="6">
        <f>+'40.1. Đất ở tại đô thị '!F10*0.7</f>
        <v>3578400</v>
      </c>
      <c r="G10" s="6">
        <f>+'40.1. Đất ở tại đô thị '!G10*0.7</f>
        <v>2385600</v>
      </c>
      <c r="H10" s="6">
        <f>+'40.1. Đất ở tại đô thị '!H10*0.7</f>
        <v>1192800</v>
      </c>
    </row>
    <row r="11" spans="1:8" ht="47.25" x14ac:dyDescent="0.25">
      <c r="A11" s="4">
        <v>2</v>
      </c>
      <c r="B11" s="27" t="s">
        <v>74</v>
      </c>
      <c r="C11" s="27" t="s">
        <v>28</v>
      </c>
      <c r="D11" s="27" t="s">
        <v>29</v>
      </c>
      <c r="E11" s="6">
        <f>+'40.1. Đất ở tại đô thị '!E11*0.7</f>
        <v>3940999.9999999995</v>
      </c>
      <c r="F11" s="6">
        <f>+'40.1. Đất ở tại đô thị '!F11*0.7</f>
        <v>2364600</v>
      </c>
      <c r="G11" s="6">
        <f>+'40.1. Đất ở tại đô thị '!G11*0.7</f>
        <v>1576400</v>
      </c>
      <c r="H11" s="6">
        <f>+'40.1. Đất ở tại đô thị '!H11*0.7</f>
        <v>788200</v>
      </c>
    </row>
    <row r="12" spans="1:8" ht="47.25" x14ac:dyDescent="0.25">
      <c r="A12" s="4">
        <v>3</v>
      </c>
      <c r="B12" s="27" t="s">
        <v>75</v>
      </c>
      <c r="C12" s="27" t="s">
        <v>29</v>
      </c>
      <c r="D12" s="27" t="s">
        <v>30</v>
      </c>
      <c r="E12" s="6">
        <f>+'40.1. Đất ở tại đô thị '!E12*0.7</f>
        <v>2324000</v>
      </c>
      <c r="F12" s="6">
        <f>+'40.1. Đất ở tại đô thị '!F12*0.7</f>
        <v>1394400</v>
      </c>
      <c r="G12" s="6">
        <f>+'40.1. Đất ở tại đô thị '!G12*0.7</f>
        <v>929599.99999999988</v>
      </c>
      <c r="H12" s="6">
        <f>+'40.1. Đất ở tại đô thị '!H12*0.7</f>
        <v>464799.99999999994</v>
      </c>
    </row>
    <row r="13" spans="1:8" ht="47.25" x14ac:dyDescent="0.25">
      <c r="A13" s="4">
        <v>4</v>
      </c>
      <c r="B13" s="27" t="s">
        <v>76</v>
      </c>
      <c r="C13" s="27" t="s">
        <v>31</v>
      </c>
      <c r="D13" s="27" t="s">
        <v>83</v>
      </c>
      <c r="E13" s="6">
        <f>+'40.1. Đất ở tại đô thị '!E13*0.7</f>
        <v>1281000</v>
      </c>
      <c r="F13" s="6">
        <f>+'40.1. Đất ở tại đô thị '!F13*0.7</f>
        <v>768600</v>
      </c>
      <c r="G13" s="6">
        <f>+'40.1. Đất ở tại đô thị '!G13*0.7</f>
        <v>512399.99999999994</v>
      </c>
      <c r="H13" s="6"/>
    </row>
    <row r="14" spans="1:8" ht="47.25" x14ac:dyDescent="0.25">
      <c r="A14" s="4">
        <v>5</v>
      </c>
      <c r="B14" s="27" t="s">
        <v>77</v>
      </c>
      <c r="C14" s="27" t="s">
        <v>26</v>
      </c>
      <c r="D14" s="27" t="s">
        <v>32</v>
      </c>
      <c r="E14" s="6">
        <f>+'40.1. Đất ở tại đô thị '!E14*0.7</f>
        <v>3989999.9999999995</v>
      </c>
      <c r="F14" s="6">
        <f>+'40.1. Đất ở tại đô thị '!F14*0.7</f>
        <v>2394000</v>
      </c>
      <c r="G14" s="6">
        <f>+'40.1. Đất ở tại đô thị '!G14*0.7</f>
        <v>1596000</v>
      </c>
      <c r="H14" s="6">
        <f>+'40.1. Đất ở tại đô thị '!H14*0.7</f>
        <v>798000</v>
      </c>
    </row>
    <row r="15" spans="1:8" ht="47.25" x14ac:dyDescent="0.25">
      <c r="A15" s="4">
        <v>6</v>
      </c>
      <c r="B15" s="27" t="s">
        <v>78</v>
      </c>
      <c r="C15" s="27" t="s">
        <v>32</v>
      </c>
      <c r="D15" s="27" t="s">
        <v>33</v>
      </c>
      <c r="E15" s="6">
        <f>+'40.1. Đất ở tại đô thị '!E15*0.7</f>
        <v>2443000</v>
      </c>
      <c r="F15" s="6">
        <f>+'40.1. Đất ở tại đô thị '!F15*0.7</f>
        <v>1465800</v>
      </c>
      <c r="G15" s="6">
        <f>+'40.1. Đất ở tại đô thị '!G15*0.7</f>
        <v>977199.99999999988</v>
      </c>
      <c r="H15" s="6">
        <f>+'40.1. Đất ở tại đô thị '!H15*0.7</f>
        <v>488599.99999999994</v>
      </c>
    </row>
    <row r="16" spans="1:8" ht="47.25" x14ac:dyDescent="0.25">
      <c r="A16" s="4">
        <v>7</v>
      </c>
      <c r="B16" s="27" t="s">
        <v>79</v>
      </c>
      <c r="C16" s="27" t="s">
        <v>33</v>
      </c>
      <c r="D16" s="27" t="s">
        <v>83</v>
      </c>
      <c r="E16" s="6">
        <f>+'40.1. Đất ở tại đô thị '!E16*0.7</f>
        <v>2121000</v>
      </c>
      <c r="F16" s="6">
        <f>+'40.1. Đất ở tại đô thị '!F16*0.7</f>
        <v>1272600</v>
      </c>
      <c r="G16" s="6">
        <f>+'40.1. Đất ở tại đô thị '!G16*0.7</f>
        <v>848400</v>
      </c>
      <c r="H16" s="6">
        <f>+'40.1. Đất ở tại đô thị '!H16*0.7</f>
        <v>424200</v>
      </c>
    </row>
    <row r="17" spans="1:8" ht="47.25" x14ac:dyDescent="0.25">
      <c r="A17" s="4">
        <v>8</v>
      </c>
      <c r="B17" s="27" t="s">
        <v>80</v>
      </c>
      <c r="C17" s="27" t="s">
        <v>84</v>
      </c>
      <c r="D17" s="27" t="s">
        <v>34</v>
      </c>
      <c r="E17" s="6">
        <f>+'40.1. Đất ở tại đô thị '!E17*0.7</f>
        <v>4676000</v>
      </c>
      <c r="F17" s="6">
        <f>+'40.1. Đất ở tại đô thị '!F17*0.7</f>
        <v>2805600</v>
      </c>
      <c r="G17" s="6">
        <f>+'40.1. Đất ở tại đô thị '!G17*0.7</f>
        <v>1870399.9999999998</v>
      </c>
      <c r="H17" s="6">
        <f>+'40.1. Đất ở tại đô thị '!H17*0.7</f>
        <v>935199.99999999988</v>
      </c>
    </row>
    <row r="18" spans="1:8" ht="47.25" x14ac:dyDescent="0.25">
      <c r="A18" s="4">
        <v>9</v>
      </c>
      <c r="B18" s="27" t="s">
        <v>81</v>
      </c>
      <c r="C18" s="27" t="s">
        <v>34</v>
      </c>
      <c r="D18" s="27" t="s">
        <v>35</v>
      </c>
      <c r="E18" s="6">
        <f>+'40.1. Đất ở tại đô thị '!E18*0.7</f>
        <v>3849999.9999999995</v>
      </c>
      <c r="F18" s="6">
        <f>+'40.1. Đất ở tại đô thị '!F18*0.7</f>
        <v>2310000</v>
      </c>
      <c r="G18" s="6">
        <f>+'40.1. Đất ở tại đô thị '!G18*0.7</f>
        <v>1540000</v>
      </c>
      <c r="H18" s="6">
        <f>+'40.1. Đất ở tại đô thị '!H18*0.7</f>
        <v>770000</v>
      </c>
    </row>
    <row r="19" spans="1:8" ht="47.25" x14ac:dyDescent="0.25">
      <c r="A19" s="4">
        <v>10</v>
      </c>
      <c r="B19" s="27" t="s">
        <v>82</v>
      </c>
      <c r="C19" s="27" t="s">
        <v>35</v>
      </c>
      <c r="D19" s="27" t="s">
        <v>83</v>
      </c>
      <c r="E19" s="6">
        <f>+'40.1. Đất ở tại đô thị '!E19*0.7</f>
        <v>3220000</v>
      </c>
      <c r="F19" s="6">
        <f>+'40.1. Đất ở tại đô thị '!F19*0.7</f>
        <v>1931999.9999999998</v>
      </c>
      <c r="G19" s="6">
        <f>+'40.1. Đất ở tại đô thị '!G19*0.7</f>
        <v>1288000</v>
      </c>
      <c r="H19" s="6">
        <f>+'40.1. Đất ở tại đô thị '!H19*0.7</f>
        <v>644000</v>
      </c>
    </row>
    <row r="20" spans="1:8" ht="63" x14ac:dyDescent="0.25">
      <c r="A20" s="4">
        <v>11</v>
      </c>
      <c r="B20" s="27" t="s">
        <v>86</v>
      </c>
      <c r="C20" s="27" t="s">
        <v>84</v>
      </c>
      <c r="D20" s="27" t="s">
        <v>36</v>
      </c>
      <c r="E20" s="6">
        <f>+'40.1. Đất ở tại đô thị '!E20*0.7</f>
        <v>5726000</v>
      </c>
      <c r="F20" s="6">
        <f>+'40.1. Đất ở tại đô thị '!F20*0.7</f>
        <v>3435600</v>
      </c>
      <c r="G20" s="6">
        <f>+'40.1. Đất ở tại đô thị '!G20*0.7</f>
        <v>2290400</v>
      </c>
      <c r="H20" s="6">
        <f>+'40.1. Đất ở tại đô thị '!H20*0.7</f>
        <v>1145200</v>
      </c>
    </row>
    <row r="21" spans="1:8" ht="63" x14ac:dyDescent="0.25">
      <c r="A21" s="4">
        <v>12</v>
      </c>
      <c r="B21" s="27" t="s">
        <v>87</v>
      </c>
      <c r="C21" s="27" t="s">
        <v>36</v>
      </c>
      <c r="D21" s="27" t="s">
        <v>37</v>
      </c>
      <c r="E21" s="6">
        <f>+'40.1. Đất ở tại đô thị '!E21*0.7</f>
        <v>4256000</v>
      </c>
      <c r="F21" s="6">
        <f>+'40.1. Đất ở tại đô thị '!F21*0.7</f>
        <v>2553600</v>
      </c>
      <c r="G21" s="6">
        <f>+'40.1. Đất ở tại đô thị '!G21*0.7</f>
        <v>1702400</v>
      </c>
      <c r="H21" s="6">
        <f>+'40.1. Đất ở tại đô thị '!H21*0.7</f>
        <v>851200</v>
      </c>
    </row>
    <row r="22" spans="1:8" ht="63" x14ac:dyDescent="0.25">
      <c r="A22" s="4">
        <v>13</v>
      </c>
      <c r="B22" s="27" t="s">
        <v>88</v>
      </c>
      <c r="C22" s="27" t="s">
        <v>37</v>
      </c>
      <c r="D22" s="27" t="s">
        <v>83</v>
      </c>
      <c r="E22" s="6">
        <f>+'40.1. Đất ở tại đô thị '!E22*0.7</f>
        <v>3010000</v>
      </c>
      <c r="F22" s="6">
        <f>+'40.1. Đất ở tại đô thị '!F22*0.7</f>
        <v>1806000</v>
      </c>
      <c r="G22" s="6">
        <f>+'40.1. Đất ở tại đô thị '!G22*0.7</f>
        <v>1204000</v>
      </c>
      <c r="H22" s="6">
        <f>+'40.1. Đất ở tại đô thị '!H22*0.7</f>
        <v>602000</v>
      </c>
    </row>
    <row r="23" spans="1:8" ht="63" x14ac:dyDescent="0.25">
      <c r="A23" s="4">
        <v>14</v>
      </c>
      <c r="B23" s="27" t="s">
        <v>89</v>
      </c>
      <c r="C23" s="27" t="s">
        <v>38</v>
      </c>
      <c r="D23" s="27" t="s">
        <v>39</v>
      </c>
      <c r="E23" s="6">
        <f>+'40.1. Đất ở tại đô thị '!E23*0.7</f>
        <v>3304000</v>
      </c>
      <c r="F23" s="6">
        <f>+'40.1. Đất ở tại đô thị '!F23*0.7</f>
        <v>1982399.9999999998</v>
      </c>
      <c r="G23" s="6">
        <f>+'40.1. Đất ở tại đô thị '!G23*0.7</f>
        <v>1321600</v>
      </c>
      <c r="H23" s="6">
        <f>+'40.1. Đất ở tại đô thị '!H23*0.7</f>
        <v>660800</v>
      </c>
    </row>
    <row r="24" spans="1:8" ht="63" x14ac:dyDescent="0.25">
      <c r="A24" s="4">
        <v>15</v>
      </c>
      <c r="B24" s="27" t="s">
        <v>90</v>
      </c>
      <c r="C24" s="27" t="s">
        <v>39</v>
      </c>
      <c r="D24" s="27" t="s">
        <v>40</v>
      </c>
      <c r="E24" s="6">
        <f>+'40.1. Đất ở tại đô thị '!E24*0.7</f>
        <v>4536000</v>
      </c>
      <c r="F24" s="6">
        <f>+'40.1. Đất ở tại đô thị '!F24*0.7</f>
        <v>2721600</v>
      </c>
      <c r="G24" s="6">
        <f>+'40.1. Đất ở tại đô thị '!G24*0.7</f>
        <v>1814400</v>
      </c>
      <c r="H24" s="6">
        <f>+'40.1. Đất ở tại đô thị '!H24*0.7</f>
        <v>907200</v>
      </c>
    </row>
    <row r="25" spans="1:8" ht="63" x14ac:dyDescent="0.25">
      <c r="A25" s="4">
        <v>16</v>
      </c>
      <c r="B25" s="27" t="s">
        <v>91</v>
      </c>
      <c r="C25" s="27" t="s">
        <v>40</v>
      </c>
      <c r="D25" s="27" t="s">
        <v>41</v>
      </c>
      <c r="E25" s="6">
        <f>+'40.1. Đất ở tại đô thị '!E25*0.7</f>
        <v>3227000</v>
      </c>
      <c r="F25" s="6">
        <f>+'40.1. Đất ở tại đô thị '!F25*0.7</f>
        <v>1936199.9999999998</v>
      </c>
      <c r="G25" s="6">
        <f>+'40.1. Đất ở tại đô thị '!G25*0.7</f>
        <v>1290800</v>
      </c>
      <c r="H25" s="6">
        <f>+'40.1. Đất ở tại đô thị '!H25*0.7</f>
        <v>645400</v>
      </c>
    </row>
    <row r="26" spans="1:8" ht="63" x14ac:dyDescent="0.25">
      <c r="A26" s="4">
        <v>17</v>
      </c>
      <c r="B26" s="27" t="s">
        <v>92</v>
      </c>
      <c r="C26" s="27" t="s">
        <v>41</v>
      </c>
      <c r="D26" s="27" t="s">
        <v>42</v>
      </c>
      <c r="E26" s="6">
        <f>+'40.1. Đất ở tại đô thị '!E26*0.7</f>
        <v>3346000</v>
      </c>
      <c r="F26" s="6">
        <f>+'40.1. Đất ở tại đô thị '!F26*0.7</f>
        <v>2007599.9999999998</v>
      </c>
      <c r="G26" s="6">
        <f>+'40.1. Đất ở tại đô thị '!G26*0.7</f>
        <v>1338400</v>
      </c>
      <c r="H26" s="6">
        <f>+'40.1. Đất ở tại đô thị '!H26*0.7</f>
        <v>669200</v>
      </c>
    </row>
    <row r="27" spans="1:8" ht="63" x14ac:dyDescent="0.25">
      <c r="A27" s="4">
        <v>18</v>
      </c>
      <c r="B27" s="27" t="s">
        <v>43</v>
      </c>
      <c r="C27" s="27" t="s">
        <v>93</v>
      </c>
      <c r="D27" s="27" t="s">
        <v>44</v>
      </c>
      <c r="E27" s="6">
        <f>+'40.1. Đất ở tại đô thị '!E27*0.7</f>
        <v>3332000</v>
      </c>
      <c r="F27" s="6">
        <f>+'40.1. Đất ở tại đô thị '!F27*0.7</f>
        <v>1999199.9999999998</v>
      </c>
      <c r="G27" s="6">
        <f>+'40.1. Đất ở tại đô thị '!G27*0.7</f>
        <v>1332800</v>
      </c>
      <c r="H27" s="6">
        <f>+'40.1. Đất ở tại đô thị '!H27*0.7</f>
        <v>666400</v>
      </c>
    </row>
    <row r="28" spans="1:8" ht="63" x14ac:dyDescent="0.25">
      <c r="A28" s="4">
        <v>19</v>
      </c>
      <c r="B28" s="27" t="s">
        <v>45</v>
      </c>
      <c r="C28" s="27" t="s">
        <v>94</v>
      </c>
      <c r="D28" s="27" t="s">
        <v>46</v>
      </c>
      <c r="E28" s="6">
        <f>+'40.1. Đất ở tại đô thị '!E28*0.7</f>
        <v>2765000</v>
      </c>
      <c r="F28" s="6">
        <f>+'40.1. Đất ở tại đô thị '!F28*0.7</f>
        <v>1659000</v>
      </c>
      <c r="G28" s="6">
        <f>+'40.1. Đất ở tại đô thị '!G28*0.7</f>
        <v>1106000</v>
      </c>
      <c r="H28" s="6">
        <f>+'40.1. Đất ở tại đô thị '!H28*0.7</f>
        <v>553000</v>
      </c>
    </row>
    <row r="29" spans="1:8" ht="15.75" x14ac:dyDescent="0.25">
      <c r="A29" s="4">
        <v>20</v>
      </c>
      <c r="B29" s="47" t="s">
        <v>47</v>
      </c>
      <c r="C29" s="47"/>
      <c r="D29" s="47"/>
      <c r="E29" s="6">
        <f>+'40.1. Đất ở tại đô thị '!E29*0.7</f>
        <v>2261000</v>
      </c>
      <c r="F29" s="6">
        <f>+'40.1. Đất ở tại đô thị '!F29*0.7</f>
        <v>1356600</v>
      </c>
      <c r="G29" s="6">
        <f>+'40.1. Đất ở tại đô thị '!G29*0.7</f>
        <v>904400</v>
      </c>
      <c r="H29" s="6">
        <f>+'40.1. Đất ở tại đô thị '!H29*0.7</f>
        <v>452200</v>
      </c>
    </row>
    <row r="30" spans="1:8" ht="78.75" x14ac:dyDescent="0.25">
      <c r="A30" s="4">
        <v>21</v>
      </c>
      <c r="B30" s="7" t="s">
        <v>48</v>
      </c>
      <c r="C30" s="7" t="s">
        <v>94</v>
      </c>
      <c r="D30" s="7" t="s">
        <v>95</v>
      </c>
      <c r="E30" s="6">
        <f>+'40.1. Đất ở tại đô thị '!E30*0.7</f>
        <v>4620000</v>
      </c>
      <c r="F30" s="6">
        <f>+'40.1. Đất ở tại đô thị '!F30*0.7</f>
        <v>2772000</v>
      </c>
      <c r="G30" s="6"/>
      <c r="H30" s="6"/>
    </row>
    <row r="31" spans="1:8" ht="15.75" x14ac:dyDescent="0.25">
      <c r="A31" s="4">
        <v>22</v>
      </c>
      <c r="B31" s="48" t="s">
        <v>49</v>
      </c>
      <c r="C31" s="48"/>
      <c r="D31" s="48"/>
      <c r="E31" s="6">
        <f>+'40.1. Đất ở tại đô thị '!E31*0.7</f>
        <v>3640000</v>
      </c>
      <c r="F31" s="6">
        <f>+'40.1. Đất ở tại đô thị '!F31*0.7</f>
        <v>2184000</v>
      </c>
      <c r="G31" s="6"/>
      <c r="H31" s="6"/>
    </row>
    <row r="32" spans="1:8" ht="46.5" customHeight="1" x14ac:dyDescent="0.25">
      <c r="A32" s="4">
        <v>23</v>
      </c>
      <c r="B32" s="49" t="s">
        <v>50</v>
      </c>
      <c r="C32" s="49"/>
      <c r="D32" s="49"/>
      <c r="E32" s="6">
        <f>+'40.1. Đất ở tại đô thị '!E32*0.7</f>
        <v>2247000</v>
      </c>
      <c r="F32" s="6">
        <f>+'40.1. Đất ở tại đô thị '!F32*0.7</f>
        <v>1348200</v>
      </c>
      <c r="G32" s="6">
        <f>+'40.1. Đất ở tại đô thị '!G32*0.7</f>
        <v>898800</v>
      </c>
      <c r="H32" s="6">
        <f>+'40.1. Đất ở tại đô thị '!H32*0.7</f>
        <v>449400</v>
      </c>
    </row>
    <row r="33" spans="1:8" s="37" customFormat="1" ht="31.5" x14ac:dyDescent="0.25">
      <c r="A33" s="8">
        <v>24</v>
      </c>
      <c r="B33" s="26" t="s">
        <v>100</v>
      </c>
      <c r="C33" s="26" t="s">
        <v>41</v>
      </c>
      <c r="D33" s="26" t="s">
        <v>51</v>
      </c>
      <c r="E33" s="6"/>
      <c r="F33" s="6"/>
      <c r="G33" s="6"/>
      <c r="H33" s="6"/>
    </row>
    <row r="34" spans="1:8" ht="15.75" x14ac:dyDescent="0.25">
      <c r="A34" s="4" t="s">
        <v>113</v>
      </c>
      <c r="B34" s="49" t="s">
        <v>52</v>
      </c>
      <c r="C34" s="49"/>
      <c r="D34" s="49"/>
      <c r="E34" s="6">
        <f>+'40.1. Đất ở tại đô thị '!E34*0.7</f>
        <v>2772000</v>
      </c>
      <c r="F34" s="6"/>
      <c r="G34" s="6"/>
      <c r="H34" s="6"/>
    </row>
    <row r="35" spans="1:8" ht="15.75" x14ac:dyDescent="0.25">
      <c r="A35" s="4" t="s">
        <v>114</v>
      </c>
      <c r="B35" s="49" t="s">
        <v>53</v>
      </c>
      <c r="C35" s="49"/>
      <c r="D35" s="49"/>
      <c r="E35" s="6">
        <f>+'40.1. Đất ở tại đô thị '!E35*0.7</f>
        <v>2212000</v>
      </c>
      <c r="F35" s="6"/>
      <c r="G35" s="6"/>
      <c r="H35" s="6"/>
    </row>
    <row r="36" spans="1:8" s="33" customFormat="1" ht="31.5" x14ac:dyDescent="0.25">
      <c r="A36" s="20">
        <v>25</v>
      </c>
      <c r="B36" s="27" t="s">
        <v>56</v>
      </c>
      <c r="C36" s="27" t="s">
        <v>58</v>
      </c>
      <c r="D36" s="27" t="s">
        <v>54</v>
      </c>
      <c r="E36" s="6">
        <f>+'40.1. Đất ở tại đô thị '!E36*0.7</f>
        <v>2029999.9999999998</v>
      </c>
      <c r="F36" s="6">
        <f>+'40.1. Đất ở tại đô thị '!F36*0.7</f>
        <v>1218000</v>
      </c>
      <c r="G36" s="6">
        <f>+'40.1. Đất ở tại đô thị '!G36*0.7</f>
        <v>812000</v>
      </c>
      <c r="H36" s="6">
        <f>+'40.1. Đất ở tại đô thị '!H36*0.7</f>
        <v>406000</v>
      </c>
    </row>
    <row r="37" spans="1:8" ht="31.5" x14ac:dyDescent="0.25">
      <c r="A37" s="20">
        <v>26</v>
      </c>
      <c r="B37" s="27" t="s">
        <v>55</v>
      </c>
      <c r="C37" s="27" t="s">
        <v>60</v>
      </c>
      <c r="D37" s="27" t="s">
        <v>59</v>
      </c>
      <c r="E37" s="6">
        <f>+'40.1. Đất ở tại đô thị '!E37*0.7</f>
        <v>2142000</v>
      </c>
      <c r="F37" s="6">
        <f>+'40.1. Đất ở tại đô thị '!F37*0.7</f>
        <v>1285200</v>
      </c>
      <c r="G37" s="6">
        <f>+'40.1. Đất ở tại đô thị '!G37*0.7</f>
        <v>856800</v>
      </c>
      <c r="H37" s="6">
        <f>+'40.1. Đất ở tại đô thị '!H37*0.7</f>
        <v>428400</v>
      </c>
    </row>
    <row r="38" spans="1:8" ht="31.5" x14ac:dyDescent="0.25">
      <c r="A38" s="20">
        <v>27</v>
      </c>
      <c r="B38" s="27" t="s">
        <v>57</v>
      </c>
      <c r="C38" s="27" t="s">
        <v>61</v>
      </c>
      <c r="D38" s="27" t="s">
        <v>58</v>
      </c>
      <c r="E38" s="6">
        <f>+'40.1. Đất ở tại đô thị '!E38*0.7</f>
        <v>2254000</v>
      </c>
      <c r="F38" s="6">
        <f>+'40.1. Đất ở tại đô thị '!F38*0.7</f>
        <v>1352400</v>
      </c>
      <c r="G38" s="6">
        <f>+'40.1. Đất ở tại đô thị '!G38*0.7</f>
        <v>901600</v>
      </c>
      <c r="H38" s="6">
        <f>+'40.1. Đất ở tại đô thị '!H38*0.7</f>
        <v>450800</v>
      </c>
    </row>
    <row r="39" spans="1:8" ht="15.75" x14ac:dyDescent="0.25">
      <c r="A39" s="41" t="s">
        <v>115</v>
      </c>
      <c r="B39" s="41"/>
      <c r="C39" s="41"/>
      <c r="D39" s="41"/>
      <c r="E39" s="41"/>
      <c r="F39" s="41"/>
      <c r="G39" s="41"/>
      <c r="H39" s="41"/>
    </row>
    <row r="40" spans="1:8" ht="15.75" x14ac:dyDescent="0.25">
      <c r="A40" s="50" t="s">
        <v>107</v>
      </c>
      <c r="B40" s="50"/>
      <c r="C40" s="50"/>
      <c r="D40" s="50"/>
      <c r="E40" s="51"/>
      <c r="F40" s="51"/>
      <c r="G40" s="51"/>
      <c r="H40" s="51"/>
    </row>
    <row r="41" spans="1:8" ht="15.75" x14ac:dyDescent="0.25">
      <c r="A41" s="4">
        <v>1</v>
      </c>
      <c r="B41" s="7" t="s">
        <v>103</v>
      </c>
      <c r="C41" s="7"/>
      <c r="D41" s="7"/>
      <c r="E41" s="6">
        <f>+'40.1. Đất ở tại đô thị '!E41*0.7</f>
        <v>196000</v>
      </c>
      <c r="F41" s="17"/>
      <c r="G41" s="17"/>
      <c r="H41" s="17"/>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row r="973" spans="1:8" ht="62.25" customHeight="1" x14ac:dyDescent="0.25">
      <c r="A973" s="13"/>
      <c r="B973" s="13"/>
      <c r="C973" s="13"/>
      <c r="D973" s="13"/>
      <c r="E973" s="14"/>
      <c r="F973" s="14"/>
      <c r="G973" s="14"/>
      <c r="H973" s="14"/>
    </row>
    <row r="974" spans="1:8" ht="62.25" customHeight="1" x14ac:dyDescent="0.25"/>
    <row r="975" spans="1:8" ht="62.25" customHeight="1" x14ac:dyDescent="0.25"/>
    <row r="976" spans="1:8" ht="62.25" customHeight="1" x14ac:dyDescent="0.25"/>
    <row r="977" ht="62.25" customHeight="1" x14ac:dyDescent="0.25"/>
    <row r="978" ht="62.25" customHeight="1" x14ac:dyDescent="0.25"/>
    <row r="979" ht="62.25" customHeight="1" x14ac:dyDescent="0.25"/>
    <row r="980" ht="62.25" customHeight="1" x14ac:dyDescent="0.25"/>
    <row r="981" ht="62.25" customHeight="1" x14ac:dyDescent="0.25"/>
    <row r="982" ht="62.25" customHeight="1" x14ac:dyDescent="0.25"/>
    <row r="983" ht="62.25" customHeight="1" x14ac:dyDescent="0.25"/>
    <row r="984" ht="62.25" customHeight="1" x14ac:dyDescent="0.25"/>
    <row r="985" ht="62.25" customHeight="1" x14ac:dyDescent="0.25"/>
    <row r="986" ht="62.25" customHeight="1" x14ac:dyDescent="0.25"/>
    <row r="987" ht="62.25" customHeight="1" x14ac:dyDescent="0.25"/>
    <row r="988" ht="62.25" customHeight="1" x14ac:dyDescent="0.25"/>
    <row r="989" ht="62.25" customHeight="1" x14ac:dyDescent="0.25"/>
    <row r="990" ht="62.25" customHeight="1" x14ac:dyDescent="0.25"/>
    <row r="991" ht="62.25" customHeight="1" x14ac:dyDescent="0.25"/>
    <row r="992" ht="62.25" customHeight="1" x14ac:dyDescent="0.25"/>
    <row r="993" ht="62.25" customHeight="1" x14ac:dyDescent="0.25"/>
    <row r="994" ht="62.25" customHeight="1" x14ac:dyDescent="0.25"/>
    <row r="995" ht="62.25" customHeight="1" x14ac:dyDescent="0.25"/>
    <row r="996" ht="62.25" customHeight="1" x14ac:dyDescent="0.25"/>
  </sheetData>
  <mergeCells count="16">
    <mergeCell ref="A40:H40"/>
    <mergeCell ref="A2:B2"/>
    <mergeCell ref="G2:H2"/>
    <mergeCell ref="A4:H4"/>
    <mergeCell ref="A5:H5"/>
    <mergeCell ref="A6:H6"/>
    <mergeCell ref="A7:A8"/>
    <mergeCell ref="B7:B8"/>
    <mergeCell ref="C7:D7"/>
    <mergeCell ref="E7:H7"/>
    <mergeCell ref="A39:H39"/>
    <mergeCell ref="B29:D29"/>
    <mergeCell ref="B31:D31"/>
    <mergeCell ref="B32:D32"/>
    <mergeCell ref="B34:D34"/>
    <mergeCell ref="B35:D35"/>
  </mergeCells>
  <printOptions horizontalCentered="1"/>
  <pageMargins left="0.2" right="0.2" top="0.5" bottom="0.5" header="0.2" footer="0.2"/>
  <pageSetup paperSize="9" scale="90"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H928"/>
  <sheetViews>
    <sheetView view="pageBreakPreview" zoomScaleNormal="100" zoomScaleSheetLayoutView="100" workbookViewId="0">
      <selection activeCell="E9" sqref="E9"/>
    </sheetView>
  </sheetViews>
  <sheetFormatPr defaultColWidth="9.140625" defaultRowHeight="15" x14ac:dyDescent="0.25"/>
  <cols>
    <col min="1" max="1" width="5.7109375" style="3" customWidth="1"/>
    <col min="2" max="4" width="25.7109375" style="3" customWidth="1"/>
    <col min="5" max="8" width="15.7109375" style="19" customWidth="1"/>
    <col min="9" max="16384" width="9.140625" style="3"/>
  </cols>
  <sheetData>
    <row r="1" spans="1:8" ht="15.75" x14ac:dyDescent="0.25">
      <c r="A1" s="5"/>
      <c r="B1" s="13"/>
      <c r="C1" s="13"/>
      <c r="D1" s="13"/>
      <c r="E1" s="14"/>
      <c r="F1" s="14"/>
      <c r="G1" s="14"/>
      <c r="H1" s="14"/>
    </row>
    <row r="2" spans="1:8" ht="15.75" x14ac:dyDescent="0.25">
      <c r="A2" s="42" t="s">
        <v>102</v>
      </c>
      <c r="B2" s="42"/>
      <c r="C2" s="13"/>
      <c r="D2" s="13"/>
      <c r="E2" s="14"/>
      <c r="F2" s="14"/>
      <c r="G2" s="43" t="s">
        <v>20</v>
      </c>
      <c r="H2" s="43"/>
    </row>
    <row r="3" spans="1:8" ht="15.75" x14ac:dyDescent="0.25">
      <c r="A3" s="12"/>
      <c r="B3" s="13"/>
      <c r="C3" s="13"/>
      <c r="D3" s="13"/>
      <c r="E3" s="14"/>
      <c r="F3" s="14"/>
      <c r="G3" s="14"/>
      <c r="H3" s="14"/>
    </row>
    <row r="4" spans="1:8" ht="15.75" x14ac:dyDescent="0.25">
      <c r="A4" s="44" t="s">
        <v>123</v>
      </c>
      <c r="B4" s="44"/>
      <c r="C4" s="44"/>
      <c r="D4" s="44"/>
      <c r="E4" s="44"/>
      <c r="F4" s="44"/>
      <c r="G4" s="44"/>
      <c r="H4" s="44"/>
    </row>
    <row r="5" spans="1:8" ht="15.75" x14ac:dyDescent="0.25">
      <c r="A5" s="45" t="s">
        <v>19</v>
      </c>
      <c r="B5" s="45"/>
      <c r="C5" s="45"/>
      <c r="D5" s="45"/>
      <c r="E5" s="45"/>
      <c r="F5" s="45"/>
      <c r="G5" s="45"/>
      <c r="H5" s="45"/>
    </row>
    <row r="6" spans="1:8" ht="15.75" x14ac:dyDescent="0.25">
      <c r="A6" s="46" t="s">
        <v>5</v>
      </c>
      <c r="B6" s="46"/>
      <c r="C6" s="46"/>
      <c r="D6" s="46"/>
      <c r="E6" s="46"/>
      <c r="F6" s="46"/>
      <c r="G6" s="46"/>
      <c r="H6" s="46"/>
    </row>
    <row r="7" spans="1:8" ht="15.75" x14ac:dyDescent="0.25">
      <c r="A7" s="40" t="s">
        <v>1</v>
      </c>
      <c r="B7" s="40" t="s">
        <v>2</v>
      </c>
      <c r="C7" s="40" t="s">
        <v>3</v>
      </c>
      <c r="D7" s="40"/>
      <c r="E7" s="40" t="s">
        <v>118</v>
      </c>
      <c r="F7" s="40"/>
      <c r="G7" s="40"/>
      <c r="H7" s="40"/>
    </row>
    <row r="8" spans="1:8" ht="15.75" x14ac:dyDescent="0.25">
      <c r="A8" s="40"/>
      <c r="B8" s="40"/>
      <c r="C8" s="8" t="s">
        <v>6</v>
      </c>
      <c r="D8" s="8" t="s">
        <v>7</v>
      </c>
      <c r="E8" s="15" t="s">
        <v>4</v>
      </c>
      <c r="F8" s="15" t="s">
        <v>9</v>
      </c>
      <c r="G8" s="15" t="s">
        <v>10</v>
      </c>
      <c r="H8" s="15" t="s">
        <v>11</v>
      </c>
    </row>
    <row r="9" spans="1:8" ht="31.5" x14ac:dyDescent="0.25">
      <c r="A9" s="4">
        <v>1</v>
      </c>
      <c r="B9" s="28" t="s">
        <v>96</v>
      </c>
      <c r="C9" s="28" t="s">
        <v>83</v>
      </c>
      <c r="D9" s="28" t="s">
        <v>62</v>
      </c>
      <c r="E9" s="18">
        <f>+'40.2. Đất ở tại nông thôn'!E9*0.7</f>
        <v>2001999.9999999998</v>
      </c>
      <c r="F9" s="18">
        <f>+'40.2. Đất ở tại nông thôn'!F9*0.7</f>
        <v>1201200</v>
      </c>
      <c r="G9" s="18">
        <f>+'40.2. Đất ở tại nông thôn'!G9*0.7</f>
        <v>800800</v>
      </c>
      <c r="H9" s="18">
        <f>+'40.2. Đất ở tại nông thôn'!H9*0.7</f>
        <v>400400</v>
      </c>
    </row>
    <row r="10" spans="1:8" ht="31.5" x14ac:dyDescent="0.25">
      <c r="A10" s="4">
        <v>2</v>
      </c>
      <c r="B10" s="28" t="s">
        <v>96</v>
      </c>
      <c r="C10" s="28" t="s">
        <v>62</v>
      </c>
      <c r="D10" s="28" t="s">
        <v>63</v>
      </c>
      <c r="E10" s="18">
        <f>+'40.2. Đất ở tại nông thôn'!E10*0.7</f>
        <v>1239000</v>
      </c>
      <c r="F10" s="18">
        <f>+'40.2. Đất ở tại nông thôn'!F10*0.7</f>
        <v>743400</v>
      </c>
      <c r="G10" s="18">
        <f>+'40.2. Đất ở tại nông thôn'!G10*0.7</f>
        <v>495599.99999999994</v>
      </c>
      <c r="H10" s="18">
        <f>+'40.2. Đất ở tại nông thôn'!H10*0.7</f>
        <v>247799.99999999997</v>
      </c>
    </row>
    <row r="11" spans="1:8" ht="31.5" x14ac:dyDescent="0.25">
      <c r="A11" s="4">
        <v>3</v>
      </c>
      <c r="B11" s="28" t="s">
        <v>97</v>
      </c>
      <c r="C11" s="28" t="s">
        <v>99</v>
      </c>
      <c r="D11" s="28" t="s">
        <v>64</v>
      </c>
      <c r="E11" s="18">
        <f>+'40.2. Đất ở tại nông thôn'!E11*0.7</f>
        <v>1959999.9999999998</v>
      </c>
      <c r="F11" s="18">
        <f>+'40.2. Đất ở tại nông thôn'!F11*0.7</f>
        <v>1176000</v>
      </c>
      <c r="G11" s="18">
        <f>+'40.2. Đất ở tại nông thôn'!G11*0.7</f>
        <v>784000</v>
      </c>
      <c r="H11" s="18">
        <f>+'40.2. Đất ở tại nông thôn'!H11*0.7</f>
        <v>392000</v>
      </c>
    </row>
    <row r="12" spans="1:8" ht="31.5" x14ac:dyDescent="0.25">
      <c r="A12" s="4">
        <v>4</v>
      </c>
      <c r="B12" s="28" t="s">
        <v>97</v>
      </c>
      <c r="C12" s="28" t="s">
        <v>65</v>
      </c>
      <c r="D12" s="28" t="s">
        <v>66</v>
      </c>
      <c r="E12" s="18">
        <f>+'40.2. Đất ở tại nông thôn'!E12*0.7</f>
        <v>1435000</v>
      </c>
      <c r="F12" s="18">
        <f>+'40.2. Đất ở tại nông thôn'!F12*0.7</f>
        <v>861000</v>
      </c>
      <c r="G12" s="18">
        <f>+'40.2. Đất ở tại nông thôn'!G12*0.7</f>
        <v>574000</v>
      </c>
      <c r="H12" s="18">
        <f>+'40.2. Đất ở tại nông thôn'!H12*0.7</f>
        <v>287000</v>
      </c>
    </row>
    <row r="13" spans="1:8" ht="31.5" x14ac:dyDescent="0.25">
      <c r="A13" s="4">
        <v>5</v>
      </c>
      <c r="B13" s="28" t="s">
        <v>98</v>
      </c>
      <c r="C13" s="28" t="s">
        <v>83</v>
      </c>
      <c r="D13" s="28" t="s">
        <v>67</v>
      </c>
      <c r="E13" s="18">
        <f>+'40.2. Đất ở tại nông thôn'!E13*0.7</f>
        <v>1190000</v>
      </c>
      <c r="F13" s="18">
        <f>+'40.2. Đất ở tại nông thôn'!F13*0.7</f>
        <v>714000</v>
      </c>
      <c r="G13" s="18">
        <f>+'40.2. Đất ở tại nông thôn'!G13*0.7</f>
        <v>475999.99999999994</v>
      </c>
      <c r="H13" s="18">
        <f>+'40.2. Đất ở tại nông thôn'!H13*0.7</f>
        <v>237999.99999999997</v>
      </c>
    </row>
    <row r="14" spans="1:8" ht="30.75" customHeight="1" x14ac:dyDescent="0.25">
      <c r="A14" s="4">
        <v>6</v>
      </c>
      <c r="B14" s="52" t="s">
        <v>68</v>
      </c>
      <c r="C14" s="52"/>
      <c r="D14" s="52"/>
      <c r="E14" s="18">
        <f>+'40.2. Đất ở tại nông thôn'!E14*0.7</f>
        <v>280000</v>
      </c>
      <c r="F14" s="18"/>
      <c r="G14" s="18"/>
      <c r="H14" s="18"/>
    </row>
    <row r="15" spans="1:8" ht="30.75" customHeight="1" x14ac:dyDescent="0.25">
      <c r="A15" s="4">
        <v>7</v>
      </c>
      <c r="B15" s="52" t="s">
        <v>101</v>
      </c>
      <c r="C15" s="52"/>
      <c r="D15" s="52"/>
      <c r="E15" s="18">
        <f>+'40.2. Đất ở tại nông thôn'!E15*0.7</f>
        <v>350000</v>
      </c>
      <c r="F15" s="18">
        <f>+'40.2. Đất ở tại nông thôn'!F15*0.7</f>
        <v>210000</v>
      </c>
      <c r="G15" s="18">
        <f>+'40.2. Đất ở tại nông thôn'!G15*0.7</f>
        <v>140000</v>
      </c>
      <c r="H15" s="18"/>
    </row>
    <row r="16" spans="1:8" ht="15.75" x14ac:dyDescent="0.25">
      <c r="A16" s="8">
        <v>8</v>
      </c>
      <c r="B16" s="53" t="s">
        <v>69</v>
      </c>
      <c r="C16" s="53"/>
      <c r="D16" s="53"/>
      <c r="E16" s="18"/>
      <c r="F16" s="18"/>
      <c r="G16" s="18"/>
      <c r="H16" s="18"/>
    </row>
    <row r="17" spans="1:8" ht="15.75" x14ac:dyDescent="0.25">
      <c r="A17" s="4" t="s">
        <v>119</v>
      </c>
      <c r="B17" s="48" t="s">
        <v>70</v>
      </c>
      <c r="C17" s="48"/>
      <c r="D17" s="48"/>
      <c r="E17" s="18">
        <f>+'40.2. Đất ở tại nông thôn'!E17*0.7</f>
        <v>2380000</v>
      </c>
      <c r="F17" s="18"/>
      <c r="G17" s="18"/>
      <c r="H17" s="18"/>
    </row>
    <row r="18" spans="1:8" ht="15.75" x14ac:dyDescent="0.25">
      <c r="A18" s="4" t="s">
        <v>120</v>
      </c>
      <c r="B18" s="48" t="s">
        <v>71</v>
      </c>
      <c r="C18" s="48"/>
      <c r="D18" s="48"/>
      <c r="E18" s="18">
        <f>+'40.2. Đất ở tại nông thôn'!E18*0.7</f>
        <v>2029999.9999999998</v>
      </c>
      <c r="F18" s="18"/>
      <c r="G18" s="18"/>
      <c r="H18" s="18"/>
    </row>
    <row r="19" spans="1:8" ht="15.75" x14ac:dyDescent="0.25">
      <c r="A19" s="4" t="s">
        <v>121</v>
      </c>
      <c r="B19" s="48" t="s">
        <v>72</v>
      </c>
      <c r="C19" s="48"/>
      <c r="D19" s="48"/>
      <c r="E19" s="18">
        <f>+'40.2. Đất ở tại nông thôn'!E19*0.7</f>
        <v>1540000</v>
      </c>
      <c r="F19" s="18"/>
      <c r="G19" s="18"/>
      <c r="H19" s="18"/>
    </row>
    <row r="20" spans="1:8" ht="15.75" x14ac:dyDescent="0.25">
      <c r="A20" s="41" t="s">
        <v>122</v>
      </c>
      <c r="B20" s="41"/>
      <c r="C20" s="41"/>
      <c r="D20" s="41"/>
      <c r="E20" s="41"/>
      <c r="F20" s="41"/>
      <c r="G20" s="41"/>
      <c r="H20" s="41"/>
    </row>
    <row r="21" spans="1:8" ht="15.75" x14ac:dyDescent="0.25">
      <c r="A21" s="50" t="s">
        <v>8</v>
      </c>
      <c r="B21" s="50"/>
      <c r="C21" s="50"/>
      <c r="D21" s="50"/>
      <c r="E21" s="50"/>
      <c r="F21" s="50"/>
      <c r="G21" s="50"/>
      <c r="H21" s="50"/>
    </row>
    <row r="22" spans="1:8" ht="15.75" x14ac:dyDescent="0.25">
      <c r="A22" s="4">
        <v>1</v>
      </c>
      <c r="B22" s="28" t="s">
        <v>104</v>
      </c>
      <c r="C22" s="30"/>
      <c r="D22" s="30"/>
      <c r="E22" s="18">
        <f>+'40.2. Đất ở tại nông thôn'!E22*0.7</f>
        <v>118999.99999999999</v>
      </c>
      <c r="F22" s="29"/>
      <c r="G22" s="29"/>
      <c r="H22" s="31"/>
    </row>
    <row r="23" spans="1:8" ht="47.25" x14ac:dyDescent="0.25">
      <c r="A23" s="4">
        <v>2</v>
      </c>
      <c r="B23" s="28" t="s">
        <v>105</v>
      </c>
      <c r="C23" s="30"/>
      <c r="D23" s="30"/>
      <c r="E23" s="18">
        <f>+'40.2. Đất ở tại nông thôn'!E23*0.7</f>
        <v>98000</v>
      </c>
      <c r="F23" s="29"/>
      <c r="G23" s="29"/>
      <c r="H23" s="31"/>
    </row>
    <row r="24" spans="1:8" ht="62.25" customHeight="1" x14ac:dyDescent="0.25">
      <c r="A24" s="13"/>
      <c r="B24" s="13"/>
      <c r="C24" s="13"/>
      <c r="D24" s="13"/>
      <c r="E24" s="14"/>
      <c r="F24" s="14"/>
      <c r="G24" s="14"/>
      <c r="H24" s="14"/>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sheetData>
  <mergeCells count="17">
    <mergeCell ref="A7:A8"/>
    <mergeCell ref="B7:B8"/>
    <mergeCell ref="C7:D7"/>
    <mergeCell ref="E7:H7"/>
    <mergeCell ref="A2:B2"/>
    <mergeCell ref="G2:H2"/>
    <mergeCell ref="A4:H4"/>
    <mergeCell ref="A5:H5"/>
    <mergeCell ref="A6:H6"/>
    <mergeCell ref="B14:D14"/>
    <mergeCell ref="A20:H20"/>
    <mergeCell ref="A21:H21"/>
    <mergeCell ref="B15:D15"/>
    <mergeCell ref="B17:D17"/>
    <mergeCell ref="B18:D18"/>
    <mergeCell ref="B16:D16"/>
    <mergeCell ref="B19:D19"/>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C13" sqref="C13"/>
    </sheetView>
  </sheetViews>
  <sheetFormatPr defaultColWidth="9" defaultRowHeight="15.75" x14ac:dyDescent="0.25"/>
  <cols>
    <col min="1" max="1" width="5.7109375" style="10" customWidth="1"/>
    <col min="2" max="2" width="25.7109375" style="11" customWidth="1"/>
    <col min="3" max="5" width="20.7109375" style="10" customWidth="1"/>
    <col min="6" max="16384" width="9" style="10"/>
  </cols>
  <sheetData>
    <row r="1" spans="1:8" x14ac:dyDescent="0.25">
      <c r="A1" s="22"/>
      <c r="B1" s="9"/>
      <c r="C1" s="9"/>
      <c r="D1" s="9"/>
      <c r="E1" s="9"/>
    </row>
    <row r="2" spans="1:8" ht="16.149999999999999" customHeight="1" x14ac:dyDescent="0.25">
      <c r="A2" s="42" t="s">
        <v>102</v>
      </c>
      <c r="B2" s="42"/>
      <c r="C2" s="9"/>
      <c r="D2" s="9"/>
      <c r="E2" s="25" t="s">
        <v>23</v>
      </c>
    </row>
    <row r="3" spans="1:8" x14ac:dyDescent="0.25">
      <c r="A3" s="22"/>
      <c r="B3" s="9"/>
      <c r="C3" s="9"/>
      <c r="D3" s="9"/>
      <c r="E3" s="9"/>
    </row>
    <row r="4" spans="1:8" x14ac:dyDescent="0.25">
      <c r="A4" s="66" t="s">
        <v>112</v>
      </c>
      <c r="B4" s="66"/>
      <c r="C4" s="66"/>
      <c r="D4" s="66"/>
      <c r="E4" s="66"/>
    </row>
    <row r="5" spans="1:8" s="3" customFormat="1" ht="15.6" customHeight="1" x14ac:dyDescent="0.25">
      <c r="A5" s="45" t="s">
        <v>19</v>
      </c>
      <c r="B5" s="45"/>
      <c r="C5" s="45"/>
      <c r="D5" s="45"/>
      <c r="E5" s="45"/>
      <c r="F5" s="39"/>
      <c r="G5" s="39"/>
      <c r="H5" s="39"/>
    </row>
    <row r="6" spans="1:8" x14ac:dyDescent="0.25">
      <c r="A6" s="63" t="s">
        <v>24</v>
      </c>
      <c r="B6" s="63"/>
      <c r="C6" s="63"/>
      <c r="D6" s="63"/>
      <c r="E6" s="63"/>
    </row>
    <row r="7" spans="1:8" x14ac:dyDescent="0.25">
      <c r="A7" s="63" t="s">
        <v>12</v>
      </c>
      <c r="B7" s="63"/>
      <c r="C7" s="63"/>
      <c r="D7" s="63"/>
      <c r="E7" s="63"/>
    </row>
    <row r="8" spans="1:8" x14ac:dyDescent="0.25">
      <c r="A8" s="64" t="s">
        <v>17</v>
      </c>
      <c r="B8" s="64"/>
      <c r="C8" s="64"/>
      <c r="D8" s="64"/>
      <c r="E8" s="64"/>
    </row>
    <row r="9" spans="1:8" x14ac:dyDescent="0.25">
      <c r="A9" s="57" t="s">
        <v>13</v>
      </c>
      <c r="B9" s="57" t="s">
        <v>22</v>
      </c>
      <c r="C9" s="59" t="s">
        <v>21</v>
      </c>
      <c r="D9" s="59"/>
      <c r="E9" s="59"/>
    </row>
    <row r="10" spans="1:8" x14ac:dyDescent="0.25">
      <c r="A10" s="58"/>
      <c r="B10" s="58"/>
      <c r="C10" s="2" t="s">
        <v>4</v>
      </c>
      <c r="D10" s="2" t="s">
        <v>9</v>
      </c>
      <c r="E10" s="2" t="s">
        <v>10</v>
      </c>
    </row>
    <row r="11" spans="1:8" x14ac:dyDescent="0.25">
      <c r="A11" s="1">
        <f>MAX(A9)+1</f>
        <v>1</v>
      </c>
      <c r="B11" s="32" t="s">
        <v>103</v>
      </c>
      <c r="C11" s="38">
        <v>64000</v>
      </c>
      <c r="D11" s="38">
        <v>58000</v>
      </c>
      <c r="E11" s="38">
        <v>51000</v>
      </c>
    </row>
    <row r="12" spans="1:8" x14ac:dyDescent="0.25">
      <c r="A12" s="1">
        <f t="shared" ref="A12:A13" si="0">MAX(A11)+1</f>
        <v>2</v>
      </c>
      <c r="B12" s="32" t="s">
        <v>104</v>
      </c>
      <c r="C12" s="38">
        <v>58000</v>
      </c>
      <c r="D12" s="38">
        <v>52000</v>
      </c>
      <c r="E12" s="38">
        <v>46000</v>
      </c>
    </row>
    <row r="13" spans="1:8" ht="47.25" x14ac:dyDescent="0.25">
      <c r="A13" s="1">
        <f t="shared" si="0"/>
        <v>3</v>
      </c>
      <c r="B13" s="23" t="s">
        <v>105</v>
      </c>
      <c r="C13" s="38">
        <v>51000</v>
      </c>
      <c r="D13" s="38">
        <v>46000</v>
      </c>
      <c r="E13" s="38">
        <v>41000</v>
      </c>
    </row>
    <row r="14" spans="1:8" x14ac:dyDescent="0.25">
      <c r="A14" s="24"/>
      <c r="B14" s="24"/>
      <c r="C14" s="24"/>
      <c r="D14" s="24"/>
      <c r="E14" s="24"/>
    </row>
    <row r="15" spans="1:8" x14ac:dyDescent="0.25">
      <c r="A15" s="63" t="s">
        <v>25</v>
      </c>
      <c r="B15" s="63"/>
      <c r="C15" s="63"/>
      <c r="D15" s="63"/>
      <c r="E15" s="63"/>
    </row>
    <row r="16" spans="1:8" x14ac:dyDescent="0.25">
      <c r="A16" s="64" t="s">
        <v>17</v>
      </c>
      <c r="B16" s="64"/>
      <c r="C16" s="64"/>
      <c r="D16" s="64"/>
      <c r="E16" s="64"/>
    </row>
    <row r="17" spans="1:5" x14ac:dyDescent="0.25">
      <c r="A17" s="57" t="s">
        <v>13</v>
      </c>
      <c r="B17" s="57" t="s">
        <v>22</v>
      </c>
      <c r="C17" s="59" t="s">
        <v>21</v>
      </c>
      <c r="D17" s="59"/>
      <c r="E17" s="59"/>
    </row>
    <row r="18" spans="1:5" x14ac:dyDescent="0.25">
      <c r="A18" s="58"/>
      <c r="B18" s="58"/>
      <c r="C18" s="2" t="s">
        <v>4</v>
      </c>
      <c r="D18" s="2" t="s">
        <v>9</v>
      </c>
      <c r="E18" s="2" t="s">
        <v>10</v>
      </c>
    </row>
    <row r="19" spans="1:5" x14ac:dyDescent="0.25">
      <c r="A19" s="1">
        <f>MAX(A17)+1</f>
        <v>1</v>
      </c>
      <c r="B19" s="23" t="str">
        <f t="shared" ref="B19:B21" si="1">B11</f>
        <v>Thị trấn Đình Lập cũ</v>
      </c>
      <c r="C19" s="38">
        <v>58000</v>
      </c>
      <c r="D19" s="38">
        <v>52000</v>
      </c>
      <c r="E19" s="38">
        <v>46000</v>
      </c>
    </row>
    <row r="20" spans="1:5" x14ac:dyDescent="0.25">
      <c r="A20" s="1">
        <f t="shared" ref="A20:A21" si="2">MAX(A19)+1</f>
        <v>2</v>
      </c>
      <c r="B20" s="23" t="str">
        <f t="shared" si="1"/>
        <v>Xã Đình Lập cũ</v>
      </c>
      <c r="C20" s="38">
        <v>52000</v>
      </c>
      <c r="D20" s="38">
        <v>47000</v>
      </c>
      <c r="E20" s="38">
        <v>42000</v>
      </c>
    </row>
    <row r="21" spans="1:5" ht="47.25" x14ac:dyDescent="0.25">
      <c r="A21" s="1">
        <f t="shared" si="2"/>
        <v>3</v>
      </c>
      <c r="B21" s="23" t="str">
        <f t="shared" si="1"/>
        <v>Một phần xã Bính Xá cũ sáp nhập vào xã Đình Lập mới</v>
      </c>
      <c r="C21" s="38">
        <v>45000</v>
      </c>
      <c r="D21" s="38">
        <v>41000</v>
      </c>
      <c r="E21" s="38">
        <v>36000</v>
      </c>
    </row>
    <row r="22" spans="1:5" x14ac:dyDescent="0.25">
      <c r="A22" s="24"/>
      <c r="B22" s="24"/>
      <c r="C22" s="24"/>
      <c r="D22" s="24"/>
      <c r="E22" s="24"/>
    </row>
    <row r="23" spans="1:5" x14ac:dyDescent="0.25">
      <c r="A23" s="63" t="s">
        <v>14</v>
      </c>
      <c r="B23" s="63"/>
      <c r="C23" s="63"/>
      <c r="D23" s="63"/>
      <c r="E23" s="63"/>
    </row>
    <row r="24" spans="1:5" x14ac:dyDescent="0.25">
      <c r="A24" s="64" t="s">
        <v>17</v>
      </c>
      <c r="B24" s="64"/>
      <c r="C24" s="64"/>
      <c r="D24" s="64"/>
      <c r="E24" s="64"/>
    </row>
    <row r="25" spans="1:5" x14ac:dyDescent="0.25">
      <c r="A25" s="57" t="s">
        <v>13</v>
      </c>
      <c r="B25" s="57" t="s">
        <v>22</v>
      </c>
      <c r="C25" s="59" t="s">
        <v>21</v>
      </c>
      <c r="D25" s="59"/>
      <c r="E25" s="59"/>
    </row>
    <row r="26" spans="1:5" x14ac:dyDescent="0.25">
      <c r="A26" s="58"/>
      <c r="B26" s="58"/>
      <c r="C26" s="2" t="s">
        <v>4</v>
      </c>
      <c r="D26" s="2" t="s">
        <v>9</v>
      </c>
      <c r="E26" s="2" t="s">
        <v>10</v>
      </c>
    </row>
    <row r="27" spans="1:5" x14ac:dyDescent="0.25">
      <c r="A27" s="1">
        <f>MAX(A25)+1</f>
        <v>1</v>
      </c>
      <c r="B27" s="23" t="str">
        <f t="shared" ref="B27:B29" si="3">B11</f>
        <v>Thị trấn Đình Lập cũ</v>
      </c>
      <c r="C27" s="38">
        <v>51000</v>
      </c>
      <c r="D27" s="38">
        <v>46000</v>
      </c>
      <c r="E27" s="38">
        <v>41000</v>
      </c>
    </row>
    <row r="28" spans="1:5" x14ac:dyDescent="0.25">
      <c r="A28" s="1">
        <f t="shared" ref="A28:A29" si="4">MAX(A27)+1</f>
        <v>2</v>
      </c>
      <c r="B28" s="23" t="str">
        <f t="shared" si="3"/>
        <v>Xã Đình Lập cũ</v>
      </c>
      <c r="C28" s="38">
        <v>46000</v>
      </c>
      <c r="D28" s="38">
        <v>41000</v>
      </c>
      <c r="E28" s="38">
        <v>37000</v>
      </c>
    </row>
    <row r="29" spans="1:5" ht="47.25" x14ac:dyDescent="0.25">
      <c r="A29" s="1">
        <f t="shared" si="4"/>
        <v>3</v>
      </c>
      <c r="B29" s="23" t="str">
        <f t="shared" si="3"/>
        <v>Một phần xã Bính Xá cũ sáp nhập vào xã Đình Lập mới</v>
      </c>
      <c r="C29" s="38">
        <v>40000</v>
      </c>
      <c r="D29" s="38">
        <v>36000</v>
      </c>
      <c r="E29" s="38">
        <v>32000</v>
      </c>
    </row>
    <row r="30" spans="1:5" x14ac:dyDescent="0.25">
      <c r="A30" s="24"/>
      <c r="B30" s="24"/>
      <c r="C30" s="24"/>
      <c r="D30" s="24"/>
      <c r="E30" s="24"/>
    </row>
    <row r="31" spans="1:5" x14ac:dyDescent="0.25">
      <c r="A31" s="63" t="s">
        <v>15</v>
      </c>
      <c r="B31" s="63"/>
      <c r="C31" s="63"/>
      <c r="D31" s="63"/>
      <c r="E31" s="63"/>
    </row>
    <row r="32" spans="1:5" x14ac:dyDescent="0.25">
      <c r="A32" s="64" t="s">
        <v>17</v>
      </c>
      <c r="B32" s="64"/>
      <c r="C32" s="64"/>
      <c r="D32" s="64"/>
      <c r="E32" s="64"/>
    </row>
    <row r="33" spans="1:5" x14ac:dyDescent="0.25">
      <c r="A33" s="57" t="s">
        <v>13</v>
      </c>
      <c r="B33" s="57" t="s">
        <v>22</v>
      </c>
      <c r="C33" s="59" t="s">
        <v>21</v>
      </c>
      <c r="D33" s="59"/>
      <c r="E33" s="59"/>
    </row>
    <row r="34" spans="1:5" x14ac:dyDescent="0.25">
      <c r="A34" s="58"/>
      <c r="B34" s="58"/>
      <c r="C34" s="2" t="s">
        <v>4</v>
      </c>
      <c r="D34" s="2" t="s">
        <v>9</v>
      </c>
      <c r="E34" s="2" t="s">
        <v>10</v>
      </c>
    </row>
    <row r="35" spans="1:5" x14ac:dyDescent="0.25">
      <c r="A35" s="1">
        <f>MAX(A33)+1</f>
        <v>1</v>
      </c>
      <c r="B35" s="23" t="str">
        <f t="shared" ref="B35:B37" si="5">B11</f>
        <v>Thị trấn Đình Lập cũ</v>
      </c>
      <c r="C35" s="38">
        <v>42000</v>
      </c>
      <c r="D35" s="38">
        <v>38000</v>
      </c>
      <c r="E35" s="38">
        <v>34000</v>
      </c>
    </row>
    <row r="36" spans="1:5" x14ac:dyDescent="0.25">
      <c r="A36" s="1">
        <f t="shared" ref="A36:A37" si="6">MAX(A35)+1</f>
        <v>2</v>
      </c>
      <c r="B36" s="23" t="str">
        <f t="shared" si="5"/>
        <v>Xã Đình Lập cũ</v>
      </c>
      <c r="C36" s="38">
        <v>39000</v>
      </c>
      <c r="D36" s="38">
        <v>35000</v>
      </c>
      <c r="E36" s="38">
        <v>31000</v>
      </c>
    </row>
    <row r="37" spans="1:5" ht="47.25" x14ac:dyDescent="0.25">
      <c r="A37" s="1">
        <f t="shared" si="6"/>
        <v>3</v>
      </c>
      <c r="B37" s="23" t="str">
        <f t="shared" si="5"/>
        <v>Một phần xã Bính Xá cũ sáp nhập vào xã Đình Lập mới</v>
      </c>
      <c r="C37" s="38">
        <v>36000</v>
      </c>
      <c r="D37" s="38">
        <v>32000</v>
      </c>
      <c r="E37" s="38">
        <v>30000</v>
      </c>
    </row>
    <row r="38" spans="1:5" x14ac:dyDescent="0.25">
      <c r="A38" s="24"/>
      <c r="B38" s="24"/>
      <c r="C38" s="24"/>
      <c r="D38" s="24"/>
      <c r="E38" s="24"/>
    </row>
    <row r="39" spans="1:5" x14ac:dyDescent="0.25">
      <c r="A39" s="63" t="s">
        <v>16</v>
      </c>
      <c r="B39" s="63"/>
      <c r="C39" s="63"/>
      <c r="D39" s="63"/>
      <c r="E39" s="63"/>
    </row>
    <row r="40" spans="1:5" x14ac:dyDescent="0.25">
      <c r="A40" s="65" t="s">
        <v>17</v>
      </c>
      <c r="B40" s="65"/>
      <c r="C40" s="65"/>
      <c r="D40" s="65"/>
      <c r="E40" s="65"/>
    </row>
    <row r="41" spans="1:5" ht="31.5" x14ac:dyDescent="0.25">
      <c r="A41" s="2" t="s">
        <v>13</v>
      </c>
      <c r="B41" s="21" t="s">
        <v>22</v>
      </c>
      <c r="C41" s="59" t="s">
        <v>21</v>
      </c>
      <c r="D41" s="59"/>
      <c r="E41" s="59"/>
    </row>
    <row r="42" spans="1:5" x14ac:dyDescent="0.25">
      <c r="A42" s="1">
        <f>MAX(A41)+1</f>
        <v>1</v>
      </c>
      <c r="B42" s="23" t="str">
        <f>B11</f>
        <v>Thị trấn Đình Lập cũ</v>
      </c>
      <c r="C42" s="60">
        <v>11000</v>
      </c>
      <c r="D42" s="61"/>
      <c r="E42" s="62"/>
    </row>
    <row r="43" spans="1:5" x14ac:dyDescent="0.25">
      <c r="A43" s="1">
        <f t="shared" ref="A43:A44" si="7">MAX(A42)+1</f>
        <v>2</v>
      </c>
      <c r="B43" s="23" t="str">
        <f>B12</f>
        <v>Xã Đình Lập cũ</v>
      </c>
      <c r="C43" s="60">
        <v>8000</v>
      </c>
      <c r="D43" s="61"/>
      <c r="E43" s="62"/>
    </row>
    <row r="44" spans="1:5" ht="47.25" x14ac:dyDescent="0.25">
      <c r="A44" s="1">
        <f t="shared" si="7"/>
        <v>3</v>
      </c>
      <c r="B44" s="23" t="str">
        <f>B13</f>
        <v>Một phần xã Bính Xá cũ sáp nhập vào xã Đình Lập mới</v>
      </c>
      <c r="C44" s="60">
        <v>6000</v>
      </c>
      <c r="D44" s="61"/>
      <c r="E44" s="62"/>
    </row>
  </sheetData>
  <mergeCells count="30">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40.1. Đất ở tại đô thị </vt:lpstr>
      <vt:lpstr>40.2. Đất ở tại nông thôn</vt:lpstr>
      <vt:lpstr>40.3. Đất TMDV tại đô thị</vt:lpstr>
      <vt:lpstr>40.4. Đất TMDV tại nông thôn</vt:lpstr>
      <vt:lpstr>40.5. Đất SXPNN tại đô thị</vt:lpstr>
      <vt:lpstr>40.6. Đất SXPNN tại nông thôn</vt:lpstr>
      <vt:lpstr>40.7. Đất NN</vt:lpstr>
      <vt:lpstr>'40.1. Đất ở tại đô thị '!Print_Titles</vt:lpstr>
      <vt:lpstr>'40.2. Đất ở tại nông thôn'!Print_Titles</vt:lpstr>
      <vt:lpstr>'40.3. Đất TMDV tại đô thị'!Print_Titles</vt:lpstr>
      <vt:lpstr>'40.4. Đất TMDV tại nông thôn'!Print_Titles</vt:lpstr>
      <vt:lpstr>'40.5. Đất SXPNN tại đô thị'!Print_Titles</vt:lpstr>
      <vt:lpstr>'40.6. Đất SXPNN tại nông thôn'!Print_Titles</vt:lpstr>
      <vt:lpstr>'40.1. Đất ở tại đô thị '!Vùng_In</vt:lpstr>
      <vt:lpstr>'40.2. Đất ở tại nông thôn'!Vùng_In</vt:lpstr>
      <vt:lpstr>'40.3. Đất TMDV tại đô thị'!Vùng_In</vt:lpstr>
      <vt:lpstr>'40.4. Đất TMDV tại nông thôn'!Vùng_In</vt:lpstr>
      <vt:lpstr>'40.5. Đất SXPNN tại đô thị'!Vùng_In</vt:lpstr>
      <vt:lpstr>'40.6. Đất SXPNN tại nông thôn'!Vùng_In</vt:lpstr>
      <vt:lpstr>'40.7.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2025-08-31T09:11:23Z</dcterms:modified>
</cp:coreProperties>
</file>